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75" windowWidth="12120" windowHeight="9120"/>
  </bookViews>
  <sheets>
    <sheet name="приложение 7" sheetId="4" r:id="rId1"/>
  </sheets>
  <calcPr calcId="125725"/>
</workbook>
</file>

<file path=xl/calcChain.xml><?xml version="1.0" encoding="utf-8"?>
<calcChain xmlns="http://schemas.openxmlformats.org/spreadsheetml/2006/main">
  <c r="T31" i="4"/>
  <c r="T32"/>
  <c r="T30"/>
  <c r="P85" l="1"/>
  <c r="P86"/>
  <c r="P87"/>
  <c r="P88"/>
  <c r="P89"/>
  <c r="T58" l="1"/>
  <c r="T61"/>
  <c r="S30" l="1"/>
  <c r="S31"/>
  <c r="S32"/>
  <c r="P72"/>
  <c r="P77"/>
  <c r="P67" l="1"/>
  <c r="P65" l="1"/>
  <c r="P64" s="1"/>
  <c r="P10"/>
  <c r="P12"/>
  <c r="S12"/>
  <c r="S10" s="1"/>
  <c r="T12"/>
  <c r="T10" s="1"/>
  <c r="P13"/>
  <c r="P11" s="1"/>
  <c r="Q13"/>
  <c r="Q12" s="1"/>
  <c r="Q10" s="1"/>
  <c r="R13"/>
  <c r="R11" s="1"/>
  <c r="S13"/>
  <c r="S11" s="1"/>
  <c r="T13"/>
  <c r="T11" s="1"/>
  <c r="P18"/>
  <c r="P17" s="1"/>
  <c r="P16" s="1"/>
  <c r="Q18"/>
  <c r="Q17" s="1"/>
  <c r="Q15" s="1"/>
  <c r="R18"/>
  <c r="R16" s="1"/>
  <c r="S18"/>
  <c r="S16" s="1"/>
  <c r="S15" s="1"/>
  <c r="T18"/>
  <c r="T16" s="1"/>
  <c r="P25"/>
  <c r="S25"/>
  <c r="T25"/>
  <c r="P26"/>
  <c r="S26"/>
  <c r="T26"/>
  <c r="P27"/>
  <c r="S27"/>
  <c r="T27"/>
  <c r="P28"/>
  <c r="S28"/>
  <c r="T28"/>
  <c r="P32"/>
  <c r="P31" s="1"/>
  <c r="P30" s="1"/>
  <c r="S36"/>
  <c r="P38"/>
  <c r="P37" s="1"/>
  <c r="P35" s="1"/>
  <c r="P34" s="1"/>
  <c r="Q38"/>
  <c r="Q37" s="1"/>
  <c r="Q35" s="1"/>
  <c r="Q34" s="1"/>
  <c r="R38"/>
  <c r="R36" s="1"/>
  <c r="S38"/>
  <c r="S37" s="1"/>
  <c r="S35" s="1"/>
  <c r="S34" s="1"/>
  <c r="T38"/>
  <c r="T36" s="1"/>
  <c r="P45"/>
  <c r="P44" s="1"/>
  <c r="P42" s="1"/>
  <c r="Q45"/>
  <c r="Q43" s="1"/>
  <c r="R45"/>
  <c r="R43" s="1"/>
  <c r="S45"/>
  <c r="S44" s="1"/>
  <c r="S42" s="1"/>
  <c r="T45"/>
  <c r="T44" s="1"/>
  <c r="T42" s="1"/>
  <c r="P50"/>
  <c r="P49" s="1"/>
  <c r="P47" s="1"/>
  <c r="Q50"/>
  <c r="Q48" s="1"/>
  <c r="R50"/>
  <c r="R48" s="1"/>
  <c r="S50"/>
  <c r="S49" s="1"/>
  <c r="S47" s="1"/>
  <c r="T50"/>
  <c r="T49" s="1"/>
  <c r="T47" s="1"/>
  <c r="P56"/>
  <c r="Q56"/>
  <c r="Q54" s="1"/>
  <c r="R56"/>
  <c r="R54" s="1"/>
  <c r="S56"/>
  <c r="S55" s="1"/>
  <c r="S53" s="1"/>
  <c r="S52" s="1"/>
  <c r="T56"/>
  <c r="T54" s="1"/>
  <c r="Q67"/>
  <c r="Q65" s="1"/>
  <c r="R67"/>
  <c r="R66" s="1"/>
  <c r="R64" s="1"/>
  <c r="R63" s="1"/>
  <c r="S67"/>
  <c r="S65" s="1"/>
  <c r="T67"/>
  <c r="T65" s="1"/>
  <c r="P70"/>
  <c r="P69" s="1"/>
  <c r="P73"/>
  <c r="S73"/>
  <c r="T73"/>
  <c r="P75"/>
  <c r="Q75"/>
  <c r="Q72" s="1"/>
  <c r="Q70" s="1"/>
  <c r="Q69" s="1"/>
  <c r="R75"/>
  <c r="R71" s="1"/>
  <c r="S75"/>
  <c r="T75"/>
  <c r="Q79"/>
  <c r="R79"/>
  <c r="P83"/>
  <c r="P82" s="1"/>
  <c r="P81" s="1"/>
  <c r="P80" s="1"/>
  <c r="P79" s="1"/>
  <c r="S83"/>
  <c r="S82" s="1"/>
  <c r="S81" s="1"/>
  <c r="S80" s="1"/>
  <c r="S79" s="1"/>
  <c r="T83"/>
  <c r="T82" s="1"/>
  <c r="T81" s="1"/>
  <c r="T80" s="1"/>
  <c r="T79" s="1"/>
  <c r="P55" l="1"/>
  <c r="P53" s="1"/>
  <c r="P52" s="1"/>
  <c r="Q16"/>
  <c r="R55"/>
  <c r="R53" s="1"/>
  <c r="R52" s="1"/>
  <c r="T43"/>
  <c r="S43"/>
  <c r="T72"/>
  <c r="T71" s="1"/>
  <c r="T37"/>
  <c r="T35" s="1"/>
  <c r="T34" s="1"/>
  <c r="S48"/>
  <c r="P43"/>
  <c r="S72"/>
  <c r="S70" s="1"/>
  <c r="S69" s="1"/>
  <c r="Q71"/>
  <c r="Q36"/>
  <c r="Q11"/>
  <c r="P48"/>
  <c r="Q66"/>
  <c r="Q64" s="1"/>
  <c r="Q63" s="1"/>
  <c r="R65"/>
  <c r="S54"/>
  <c r="T48"/>
  <c r="T17"/>
  <c r="T15" s="1"/>
  <c r="T9" s="1"/>
  <c r="P36"/>
  <c r="P15"/>
  <c r="P9" s="1"/>
  <c r="T41"/>
  <c r="P41"/>
  <c r="S41"/>
  <c r="S9"/>
  <c r="T70"/>
  <c r="T69" s="1"/>
  <c r="Q9"/>
  <c r="P71"/>
  <c r="T66"/>
  <c r="T64" s="1"/>
  <c r="T63" s="1"/>
  <c r="P66"/>
  <c r="P63" s="1"/>
  <c r="Q55"/>
  <c r="Q53" s="1"/>
  <c r="Q52" s="1"/>
  <c r="R49"/>
  <c r="R47" s="1"/>
  <c r="R44"/>
  <c r="R42" s="1"/>
  <c r="S17"/>
  <c r="R72"/>
  <c r="R70" s="1"/>
  <c r="R69" s="1"/>
  <c r="S66"/>
  <c r="S64" s="1"/>
  <c r="S63" s="1"/>
  <c r="T55"/>
  <c r="T53" s="1"/>
  <c r="T52" s="1"/>
  <c r="Q49"/>
  <c r="Q47" s="1"/>
  <c r="Q44"/>
  <c r="Q42" s="1"/>
  <c r="R37"/>
  <c r="R35" s="1"/>
  <c r="R34" s="1"/>
  <c r="R17"/>
  <c r="R15" s="1"/>
  <c r="R12"/>
  <c r="R10" s="1"/>
  <c r="P91" l="1"/>
  <c r="P54"/>
  <c r="S71"/>
  <c r="R9"/>
  <c r="Q41"/>
  <c r="Q91" s="1"/>
  <c r="T91"/>
  <c r="R41"/>
  <c r="S91"/>
  <c r="R91" l="1"/>
</calcChain>
</file>

<file path=xl/sharedStrings.xml><?xml version="1.0" encoding="utf-8"?>
<sst xmlns="http://schemas.openxmlformats.org/spreadsheetml/2006/main" count="152" uniqueCount="79">
  <si>
    <t>Иные межбюджетные трансферты</t>
  </si>
  <si>
    <t>Пенсионное обеспечение</t>
  </si>
  <si>
    <t>Социальная политика</t>
  </si>
  <si>
    <t>Культура</t>
  </si>
  <si>
    <t>Благоустройство</t>
  </si>
  <si>
    <t>Дорожное хозяйство (дорожные фонды)</t>
  </si>
  <si>
    <t>Другие вопросы в области национальной безопасности и правоохранительной деятельности</t>
  </si>
  <si>
    <t>Мобилизационная и вневойсковая подготовка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</si>
  <si>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</si>
  <si>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</si>
  <si>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/>
  </si>
  <si>
    <t>ИТОГО ПО РАЗДЕЛАМ РАСХОДОВ</t>
  </si>
  <si>
    <t>Публичные нормативные социальные выплаты гражданам</t>
  </si>
  <si>
    <t>Предоставление пенсии за выслугу лет муниципальным служащим муниципального образования поселения</t>
  </si>
  <si>
    <t>240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</si>
  <si>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</si>
  <si>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</si>
  <si>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КУЛЬТУРА, КИНЕМАТОГРАФИЯ</t>
  </si>
  <si>
    <t>Подпрограмма "Благоустройство территории муниципального образования Черкасский сельсовет"</t>
  </si>
  <si>
    <t>ЖИЛИЩНО-КОММУНАЛЬНОЕ ХОЗЯЙСТВО</t>
  </si>
  <si>
    <t>Подпрограмма "Развитие дорожного хозяйства на территории муниципального образования Черкасский сельсовет"</t>
  </si>
  <si>
    <t>НАЦИОНАЛЬНАЯ ЭКОНОМИКА</t>
  </si>
  <si>
    <t>Иные закупки товаров, работ и услуг для обеспечения государственных (муниципальных) нужд</t>
  </si>
  <si>
    <t>Меры поддержки добровольных народных дружин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</si>
  <si>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</si>
  <si>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Подпрограмма "Обеспечение пожарной безопасности на территории муниципального образования Черкасский сельсовет"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</si>
  <si>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</si>
  <si>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</si>
  <si>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</si>
  <si>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Подпрограмма "Обеспечение осуществления части, переданных органами власти другого уровня, полномочий"</t>
  </si>
  <si>
    <t>НАЦИОНАЛЬНАЯ ОБОРОНА</t>
  </si>
  <si>
    <t>Межбюджетные трансферты на осуществление части переданных в район полномочий по внешнему муниципальному контролю</t>
  </si>
  <si>
    <t>850</t>
  </si>
  <si>
    <t>Уплата налогов, сборов и иных платежей</t>
  </si>
  <si>
    <t>540</t>
  </si>
  <si>
    <t>Аппарат администрации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</si>
  <si>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</si>
  <si>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</si>
  <si>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</si>
  <si>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</si>
  <si>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</si>
  <si>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</si>
  <si>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</si>
  <si>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</si>
  <si>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</si>
  <si>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</si>
  <si>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КФСР</t>
  </si>
  <si>
    <t>Наименование</t>
  </si>
  <si>
    <t>Приложение № 7</t>
  </si>
  <si>
    <t>РЗ</t>
  </si>
  <si>
    <t>ПЗ</t>
  </si>
  <si>
    <t xml:space="preserve">к решению Совета депутатов </t>
  </si>
  <si>
    <t xml:space="preserve">Черкасского сельсовета </t>
  </si>
  <si>
    <t>(руб.)</t>
  </si>
  <si>
    <t>Повышение заработной платы работников муниципальных учреждений культуры</t>
  </si>
  <si>
    <t>Распределение бюджетных ассигнований местного бюджета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бюджета на 2022 год и на плановый период 2023 и 2024 годов</t>
  </si>
  <si>
    <t>Другие вопросы в области национальной экономики</t>
  </si>
  <si>
    <t>Подпрограмма «Развитие системы градорегулирования в муниципальном образовании Черкасский сельсовет Саракташского района Оренбургской области»</t>
  </si>
  <si>
    <t>67А00S1510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</si>
  <si>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</si>
  <si>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</si>
  <si>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</t>
  </si>
  <si>
    <t>ФИЗИЧЕСКАЯ КУЛЬТУРА И СПОРТ</t>
  </si>
  <si>
    <t>Физическая культура</t>
  </si>
  <si>
    <t>Подпрограмма "Развитие культуры и спорта на территории муниципального образования Черкасский сельсовет"</t>
  </si>
  <si>
    <t>677П5S1402</t>
  </si>
  <si>
    <t>Подпрограмма "Осуществление деятельности аппарата управления"</t>
  </si>
  <si>
    <t xml:space="preserve">Членские взносы в Совет (ассоциацию) муниципальных образований 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</si>
  <si>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</si>
  <si>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Реализация инициативных проектов (приобретение оборудования для спортивной (игровой, спортивно-игровой) площадки)</t>
  </si>
  <si>
    <t>Осуществление первичного воинского учета органами местного самоуправления поселений, муниципальных и городских округов</t>
  </si>
  <si>
    <t>Достижение показателей по оплате труда</t>
  </si>
  <si>
    <t>Непрограммное направление расходов (непрограммные мероприятия)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</si>
  <si>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</si>
  <si>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Содержание и ремонт, капитальный ремонт автомобильных дорог общего пользования и искусственных сооружений на них</t>
  </si>
  <si>
    <t>0000000000</t>
  </si>
  <si>
    <t>67А0000000</t>
  </si>
  <si>
    <t>Финансовое обеспечение мероприятий по благоустройству территории муниципального образования поселения</t>
  </si>
  <si>
    <t>от 26 декабря 2022 года № 106</t>
  </si>
</sst>
</file>

<file path=xl/styles.xml><?xml version="1.0" encoding="utf-8"?>
<styleSheet xmlns="http://schemas.openxmlformats.org/spreadsheetml/2006/main">
  <numFmts count="9">
    <numFmt numFmtId="164" formatCode="0;[Red]0"/>
    <numFmt numFmtId="165" formatCode="0.00;[Red]0.00"/>
    <numFmt numFmtId="166" formatCode="0000000000"/>
    <numFmt numFmtId="167" formatCode="000"/>
    <numFmt numFmtId="168" formatCode="00"/>
    <numFmt numFmtId="169" formatCode="0000"/>
    <numFmt numFmtId="170" formatCode="000000"/>
    <numFmt numFmtId="171" formatCode="#,##0.00;[Red]\-#,##0.00;0.00"/>
    <numFmt numFmtId="172" formatCode="000000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70">
    <xf numFmtId="0" fontId="0" fillId="0" borderId="0" xfId="0"/>
    <xf numFmtId="0" fontId="2" fillId="0" borderId="0" xfId="1"/>
    <xf numFmtId="165" fontId="2" fillId="0" borderId="0" xfId="1" applyNumberFormat="1"/>
    <xf numFmtId="0" fontId="2" fillId="0" borderId="0" xfId="1" applyAlignment="1">
      <alignment horizontal="right"/>
    </xf>
    <xf numFmtId="0" fontId="2" fillId="0" borderId="0" xfId="1" applyFill="1" applyAlignment="1">
      <alignment horizontal="right"/>
    </xf>
    <xf numFmtId="0" fontId="2" fillId="0" borderId="0" xfId="1" applyAlignment="1">
      <alignment horizontal="justify" vertical="justify"/>
    </xf>
    <xf numFmtId="0" fontId="2" fillId="0" borderId="0" xfId="1" applyProtection="1">
      <protection hidden="1"/>
    </xf>
    <xf numFmtId="0" fontId="2" fillId="0" borderId="0" xfId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4" fontId="4" fillId="0" borderId="1" xfId="1" applyNumberFormat="1" applyFont="1" applyFill="1" applyBorder="1" applyAlignment="1" applyProtection="1">
      <protection hidden="1"/>
    </xf>
    <xf numFmtId="3" fontId="4" fillId="0" borderId="1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alignment horizontal="right"/>
      <protection hidden="1"/>
    </xf>
    <xf numFmtId="166" fontId="3" fillId="0" borderId="1" xfId="1" applyNumberFormat="1" applyFont="1" applyFill="1" applyBorder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4" fontId="3" fillId="0" borderId="1" xfId="1" applyNumberFormat="1" applyFont="1" applyFill="1" applyBorder="1"/>
    <xf numFmtId="3" fontId="3" fillId="0" borderId="1" xfId="1" applyNumberFormat="1" applyFont="1" applyBorder="1"/>
    <xf numFmtId="4" fontId="3" fillId="0" borderId="1" xfId="1" applyNumberFormat="1" applyFont="1" applyFill="1" applyBorder="1" applyAlignment="1" applyProtection="1">
      <protection hidden="1"/>
    </xf>
    <xf numFmtId="0" fontId="4" fillId="0" borderId="1" xfId="1" applyFont="1" applyBorder="1"/>
    <xf numFmtId="167" fontId="3" fillId="0" borderId="1" xfId="1" applyNumberFormat="1" applyFont="1" applyBorder="1"/>
    <xf numFmtId="0" fontId="5" fillId="0" borderId="1" xfId="3" applyFont="1" applyBorder="1"/>
    <xf numFmtId="168" fontId="3" fillId="0" borderId="1" xfId="1" applyNumberFormat="1" applyFont="1" applyFill="1" applyBorder="1" applyAlignment="1" applyProtection="1">
      <protection hidden="1"/>
    </xf>
    <xf numFmtId="169" fontId="3" fillId="0" borderId="1" xfId="1" applyNumberFormat="1" applyFont="1" applyFill="1" applyBorder="1" applyAlignment="1" applyProtection="1">
      <protection hidden="1"/>
    </xf>
    <xf numFmtId="167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4" fontId="4" fillId="0" borderId="1" xfId="1" applyNumberFormat="1" applyFont="1" applyFill="1" applyBorder="1"/>
    <xf numFmtId="3" fontId="4" fillId="0" borderId="1" xfId="1" applyNumberFormat="1" applyFont="1" applyBorder="1"/>
    <xf numFmtId="167" fontId="4" fillId="0" borderId="1" xfId="1" applyNumberFormat="1" applyFont="1" applyBorder="1"/>
    <xf numFmtId="170" fontId="4" fillId="0" borderId="1" xfId="1" applyNumberFormat="1" applyFont="1" applyFill="1" applyBorder="1"/>
    <xf numFmtId="168" fontId="4" fillId="0" borderId="1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167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4" fillId="0" borderId="1" xfId="1" applyNumberFormat="1" applyFont="1" applyFill="1" applyBorder="1"/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3" fontId="3" fillId="0" borderId="1" xfId="1" applyNumberFormat="1" applyFont="1" applyFill="1" applyBorder="1" applyAlignment="1" applyProtection="1">
      <protection hidden="1"/>
    </xf>
    <xf numFmtId="171" fontId="3" fillId="0" borderId="1" xfId="1" applyNumberFormat="1" applyFont="1" applyFill="1" applyBorder="1" applyAlignment="1" applyProtection="1">
      <protection hidden="1"/>
    </xf>
    <xf numFmtId="167" fontId="3" fillId="0" borderId="1" xfId="1" applyNumberFormat="1" applyFont="1" applyFill="1" applyBorder="1" applyAlignment="1" applyProtection="1">
      <alignment horizontal="right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7" xfId="1" applyBorder="1" applyAlignment="1" applyProtection="1">
      <alignment horizontal="justify" vertical="justify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" xfId="3" applyFont="1" applyBorder="1" applyAlignment="1">
      <alignment vertical="distributed"/>
    </xf>
    <xf numFmtId="169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71" fontId="3" fillId="0" borderId="5" xfId="1" applyNumberFormat="1" applyFont="1" applyFill="1" applyBorder="1" applyAlignment="1" applyProtection="1">
      <protection hidden="1"/>
    </xf>
    <xf numFmtId="171" fontId="3" fillId="0" borderId="2" xfId="1" applyNumberFormat="1" applyFont="1" applyFill="1" applyBorder="1" applyAlignment="1" applyProtection="1">
      <protection hidden="1"/>
    </xf>
    <xf numFmtId="167" fontId="4" fillId="0" borderId="1" xfId="1" applyNumberFormat="1" applyFont="1" applyFill="1" applyBorder="1" applyAlignment="1" applyProtection="1">
      <alignment horizontal="right"/>
      <protection hidden="1"/>
    </xf>
    <xf numFmtId="166" fontId="4" fillId="0" borderId="5" xfId="1" applyNumberFormat="1" applyFont="1" applyFill="1" applyBorder="1" applyAlignment="1" applyProtection="1">
      <alignment horizontal="right"/>
      <protection hidden="1"/>
    </xf>
    <xf numFmtId="168" fontId="4" fillId="0" borderId="5" xfId="1" applyNumberFormat="1" applyFont="1" applyFill="1" applyBorder="1" applyAlignment="1" applyProtection="1">
      <protection hidden="1"/>
    </xf>
    <xf numFmtId="169" fontId="3" fillId="0" borderId="4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3" fontId="4" fillId="2" borderId="1" xfId="1" applyNumberFormat="1" applyFont="1" applyFill="1" applyBorder="1" applyAlignment="1" applyProtection="1">
      <protection hidden="1"/>
    </xf>
    <xf numFmtId="171" fontId="3" fillId="2" borderId="5" xfId="1" applyNumberFormat="1" applyFont="1" applyFill="1" applyBorder="1" applyAlignment="1" applyProtection="1">
      <protection hidden="1"/>
    </xf>
    <xf numFmtId="171" fontId="3" fillId="2" borderId="1" xfId="1" applyNumberFormat="1" applyFont="1" applyFill="1" applyBorder="1" applyAlignment="1" applyProtection="1">
      <protection hidden="1"/>
    </xf>
    <xf numFmtId="171" fontId="3" fillId="2" borderId="2" xfId="1" applyNumberFormat="1" applyFont="1" applyFill="1" applyBorder="1" applyAlignment="1" applyProtection="1">
      <protection hidden="1"/>
    </xf>
    <xf numFmtId="167" fontId="4" fillId="2" borderId="1" xfId="1" applyNumberFormat="1" applyFont="1" applyFill="1" applyBorder="1" applyAlignment="1" applyProtection="1">
      <alignment horizontal="right"/>
      <protection hidden="1"/>
    </xf>
    <xf numFmtId="166" fontId="4" fillId="2" borderId="5" xfId="1" applyNumberFormat="1" applyFont="1" applyFill="1" applyBorder="1" applyAlignment="1" applyProtection="1">
      <alignment horizontal="right"/>
      <protection hidden="1"/>
    </xf>
    <xf numFmtId="168" fontId="4" fillId="2" borderId="5" xfId="1" applyNumberFormat="1" applyFont="1" applyFill="1" applyBorder="1" applyAlignment="1" applyProtection="1">
      <protection hidden="1"/>
    </xf>
    <xf numFmtId="169" fontId="3" fillId="2" borderId="4" xfId="1" applyNumberFormat="1" applyFont="1" applyFill="1" applyBorder="1" applyAlignment="1" applyProtection="1">
      <protection hidden="1"/>
    </xf>
    <xf numFmtId="168" fontId="3" fillId="0" borderId="5" xfId="1" applyNumberFormat="1" applyFont="1" applyFill="1" applyBorder="1" applyAlignment="1" applyProtection="1">
      <protection hidden="1"/>
    </xf>
    <xf numFmtId="167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4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71" fontId="4" fillId="0" borderId="5" xfId="1" applyNumberFormat="1" applyFont="1" applyFill="1" applyBorder="1" applyAlignment="1" applyProtection="1">
      <protection hidden="1"/>
    </xf>
    <xf numFmtId="171" fontId="4" fillId="0" borderId="1" xfId="1" applyNumberFormat="1" applyFont="1" applyFill="1" applyBorder="1" applyAlignment="1" applyProtection="1">
      <protection hidden="1"/>
    </xf>
    <xf numFmtId="171" fontId="4" fillId="0" borderId="2" xfId="1" applyNumberFormat="1" applyFont="1" applyFill="1" applyBorder="1" applyAlignment="1" applyProtection="1">
      <protection hidden="1"/>
    </xf>
    <xf numFmtId="169" fontId="4" fillId="0" borderId="4" xfId="1" applyNumberFormat="1" applyFont="1" applyFill="1" applyBorder="1" applyAlignment="1" applyProtection="1">
      <protection hidden="1"/>
    </xf>
    <xf numFmtId="166" fontId="4" fillId="0" borderId="1" xfId="1" applyNumberFormat="1" applyFont="1" applyFill="1" applyBorder="1" applyAlignment="1" applyProtection="1">
      <alignment horizontal="right"/>
      <protection hidden="1"/>
    </xf>
    <xf numFmtId="167" fontId="3" fillId="2" borderId="1" xfId="1" applyNumberFormat="1" applyFont="1" applyFill="1" applyBorder="1" applyAlignment="1" applyProtection="1">
      <alignment horizontal="right"/>
      <protection hidden="1"/>
    </xf>
    <xf numFmtId="168" fontId="3" fillId="2" borderId="5" xfId="1" applyNumberFormat="1" applyFont="1" applyFill="1" applyBorder="1" applyAlignment="1" applyProtection="1">
      <protection hidden="1"/>
    </xf>
    <xf numFmtId="167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5" xfId="1" applyNumberFormat="1" applyFont="1" applyFill="1" applyBorder="1" applyAlignment="1" applyProtection="1">
      <alignment horizontal="justify" vertical="justify" wrapText="1"/>
      <protection hidden="1"/>
    </xf>
    <xf numFmtId="172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3" fillId="2" borderId="1" xfId="1" applyNumberFormat="1" applyFont="1" applyFill="1" applyBorder="1" applyAlignment="1" applyProtection="1">
      <protection hidden="1"/>
    </xf>
    <xf numFmtId="169" fontId="3" fillId="2" borderId="1" xfId="1" applyNumberFormat="1" applyFont="1" applyFill="1" applyBorder="1" applyAlignment="1" applyProtection="1">
      <protection hidden="1"/>
    </xf>
    <xf numFmtId="169" fontId="4" fillId="2" borderId="5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5" xfId="3" applyFont="1" applyBorder="1"/>
    <xf numFmtId="0" fontId="3" fillId="0" borderId="1" xfId="1" applyFont="1" applyBorder="1" applyAlignment="1">
      <alignment wrapText="1"/>
    </xf>
    <xf numFmtId="4" fontId="2" fillId="0" borderId="0" xfId="1" applyNumberFormat="1"/>
    <xf numFmtId="166" fontId="6" fillId="0" borderId="5" xfId="3" applyNumberFormat="1" applyFont="1" applyBorder="1"/>
    <xf numFmtId="166" fontId="5" fillId="0" borderId="5" xfId="3" applyNumberFormat="1" applyFont="1" applyBorder="1"/>
    <xf numFmtId="167" fontId="3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0" xfId="1" applyNumberFormat="1" applyFont="1" applyFill="1" applyAlignment="1" applyProtection="1">
      <protection hidden="1"/>
    </xf>
    <xf numFmtId="164" fontId="4" fillId="0" borderId="1" xfId="1" applyNumberFormat="1" applyFont="1" applyFill="1" applyBorder="1" applyAlignment="1" applyProtection="1">
      <alignment horizontal="center" vertical="top" wrapText="1"/>
      <protection hidden="1"/>
    </xf>
    <xf numFmtId="164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center" vertical="top" wrapText="1"/>
      <protection hidden="1"/>
    </xf>
    <xf numFmtId="0" fontId="4" fillId="0" borderId="1" xfId="1" applyNumberFormat="1" applyFont="1" applyFill="1" applyBorder="1" applyAlignment="1" applyProtection="1">
      <alignment horizontal="right" vertical="top" wrapText="1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NumberFormat="1" applyFont="1" applyFill="1" applyAlignment="1" applyProtection="1">
      <alignment horizontal="centerContinuous"/>
      <protection hidden="1"/>
    </xf>
    <xf numFmtId="165" fontId="9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NumberFormat="1" applyFont="1" applyFill="1" applyAlignment="1" applyProtection="1">
      <alignment horizontal="right"/>
      <protection hidden="1"/>
    </xf>
    <xf numFmtId="0" fontId="9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justify" vertical="justify"/>
      <protection hidden="1"/>
    </xf>
    <xf numFmtId="165" fontId="9" fillId="0" borderId="0" xfId="1" applyNumberFormat="1" applyFont="1" applyFill="1" applyAlignment="1" applyProtection="1">
      <alignment horizontal="center"/>
      <protection hidden="1"/>
    </xf>
    <xf numFmtId="0" fontId="10" fillId="0" borderId="0" xfId="1" applyNumberFormat="1" applyFont="1" applyFill="1" applyAlignment="1" applyProtection="1">
      <alignment horizontal="centerContinuous"/>
      <protection hidden="1"/>
    </xf>
    <xf numFmtId="165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5" fillId="0" borderId="1" xfId="3" applyFont="1" applyFill="1" applyBorder="1"/>
    <xf numFmtId="0" fontId="3" fillId="0" borderId="1" xfId="1" applyFont="1" applyFill="1" applyBorder="1"/>
    <xf numFmtId="3" fontId="3" fillId="0" borderId="1" xfId="1" applyNumberFormat="1" applyFont="1" applyFill="1" applyBorder="1"/>
    <xf numFmtId="0" fontId="5" fillId="0" borderId="5" xfId="3" applyFont="1" applyFill="1" applyBorder="1"/>
    <xf numFmtId="167" fontId="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0" xfId="1" applyNumberFormat="1" applyFont="1" applyFill="1" applyAlignment="1" applyProtection="1">
      <alignment horizontal="left" wrapText="1"/>
      <protection hidden="1"/>
    </xf>
    <xf numFmtId="167" fontId="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0" xfId="1" applyNumberFormat="1" applyFont="1" applyFill="1" applyBorder="1" applyAlignment="1" applyProtection="1">
      <alignment horizontal="center" vertical="justify"/>
      <protection hidden="1"/>
    </xf>
    <xf numFmtId="0" fontId="8" fillId="0" borderId="0" xfId="1" quotePrefix="1" applyNumberFormat="1" applyFont="1" applyFill="1" applyBorder="1" applyAlignment="1" applyProtection="1">
      <alignment horizontal="center" vertical="justify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1" xfId="1" applyNumberFormat="1" applyFont="1" applyFill="1" applyBorder="1"/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5" xfId="3" applyFont="1" applyBorder="1"/>
    <xf numFmtId="0" fontId="5" fillId="0" borderId="5" xfId="3" applyFont="1" applyBorder="1" applyAlignment="1">
      <alignment horizontal="right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0" xfId="1" applyBorder="1" applyAlignment="1" applyProtection="1">
      <alignment horizontal="justify" vertical="justify"/>
      <protection hidden="1"/>
    </xf>
    <xf numFmtId="0" fontId="5" fillId="0" borderId="1" xfId="3" applyFont="1" applyBorder="1" applyAlignment="1">
      <alignment horizontal="right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169" fontId="4" fillId="0" borderId="10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3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14" xfId="1" applyNumberFormat="1" applyFont="1" applyFill="1" applyBorder="1" applyAlignment="1" applyProtection="1">
      <alignment horizontal="justify" vertical="justify" wrapText="1"/>
      <protection hidden="1"/>
    </xf>
    <xf numFmtId="169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49" fontId="6" fillId="0" borderId="5" xfId="3" applyNumberFormat="1" applyFont="1" applyBorder="1" applyAlignment="1">
      <alignment horizontal="right"/>
    </xf>
    <xf numFmtId="169" fontId="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4" xfId="1" applyNumberFormat="1" applyFont="1" applyFill="1" applyBorder="1" applyAlignment="1" applyProtection="1">
      <alignment horizontal="center" vertical="justify"/>
      <protection hidden="1"/>
    </xf>
    <xf numFmtId="0" fontId="4" fillId="0" borderId="2" xfId="1" applyNumberFormat="1" applyFont="1" applyFill="1" applyBorder="1" applyAlignment="1" applyProtection="1">
      <alignment horizontal="center" vertical="justify"/>
      <protection hidden="1"/>
    </xf>
    <xf numFmtId="167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8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5" xfId="1" applyNumberFormat="1" applyFont="1" applyFill="1" applyBorder="1" applyAlignment="1" applyProtection="1">
      <alignment horizontal="left" vertical="justify" wrapText="1"/>
      <protection hidden="1"/>
    </xf>
    <xf numFmtId="167" fontId="3" fillId="0" borderId="4" xfId="1" applyNumberFormat="1" applyFont="1" applyFill="1" applyBorder="1" applyAlignment="1" applyProtection="1">
      <alignment horizontal="left" vertical="justify" wrapText="1"/>
      <protection hidden="1"/>
    </xf>
    <xf numFmtId="167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172" fontId="3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4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1" applyNumberFormat="1" applyFont="1" applyFill="1" applyAlignment="1" applyProtection="1">
      <alignment horizontal="left" wrapText="1"/>
      <protection hidden="1"/>
    </xf>
    <xf numFmtId="169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4" fillId="0" borderId="1" xfId="1" applyNumberFormat="1" applyFont="1" applyFill="1" applyBorder="1" applyAlignment="1" applyProtection="1">
      <alignment horizontal="center" vertical="justify"/>
      <protection hidden="1"/>
    </xf>
    <xf numFmtId="0" fontId="8" fillId="0" borderId="0" xfId="1" applyNumberFormat="1" applyFont="1" applyFill="1" applyBorder="1" applyAlignment="1" applyProtection="1">
      <alignment horizontal="center" vertical="justify"/>
      <protection hidden="1"/>
    </xf>
    <xf numFmtId="0" fontId="8" fillId="0" borderId="0" xfId="1" quotePrefix="1" applyNumberFormat="1" applyFont="1" applyFill="1" applyBorder="1" applyAlignment="1" applyProtection="1">
      <alignment horizontal="center" vertical="justify"/>
      <protection hidden="1"/>
    </xf>
    <xf numFmtId="167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4" xfId="3" applyFont="1" applyBorder="1" applyAlignment="1"/>
    <xf numFmtId="167" fontId="4" fillId="0" borderId="11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12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10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5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6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13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5" xfId="1" applyNumberFormat="1" applyFont="1" applyFill="1" applyBorder="1" applyAlignment="1" applyProtection="1">
      <alignment horizontal="left" vertical="justify" wrapText="1"/>
      <protection hidden="1"/>
    </xf>
    <xf numFmtId="172" fontId="3" fillId="0" borderId="2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9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7" fontId="4" fillId="0" borderId="5" xfId="1" applyNumberFormat="1" applyFont="1" applyFill="1" applyBorder="1" applyAlignment="1" applyProtection="1">
      <alignment horizontal="justify" vertical="justify" wrapText="1"/>
      <protection hidden="1"/>
    </xf>
    <xf numFmtId="167" fontId="3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4" xfId="3" applyFont="1" applyBorder="1" applyAlignment="1"/>
    <xf numFmtId="167" fontId="4" fillId="0" borderId="1" xfId="1" applyNumberFormat="1" applyFont="1" applyFill="1" applyBorder="1" applyAlignment="1" applyProtection="1">
      <alignment horizontal="left" vertical="justify" wrapText="1"/>
      <protection hidden="1"/>
    </xf>
  </cellXfs>
  <cellStyles count="5">
    <cellStyle name="Обычный" xfId="0" builtinId="0"/>
    <cellStyle name="Обычный 2" xfId="3"/>
    <cellStyle name="Обычный 2 2" xfId="1"/>
    <cellStyle name="Обычный 2 3" xfId="2"/>
    <cellStyle name="Обычн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91"/>
  <sheetViews>
    <sheetView showGridLines="0" tabSelected="1" topLeftCell="A74" zoomScaleNormal="100" workbookViewId="0">
      <selection activeCell="P69" sqref="P69"/>
    </sheetView>
  </sheetViews>
  <sheetFormatPr defaultRowHeight="12.75"/>
  <cols>
    <col min="1" max="1" width="1.42578125" style="5" customWidth="1"/>
    <col min="2" max="2" width="0.85546875" style="5" customWidth="1"/>
    <col min="3" max="3" width="0.7109375" style="5" customWidth="1"/>
    <col min="4" max="5" width="0.5703125" style="5" customWidth="1"/>
    <col min="6" max="6" width="46.42578125" style="5" customWidth="1"/>
    <col min="7" max="7" width="0" style="1" hidden="1" customWidth="1"/>
    <col min="8" max="8" width="6.7109375" style="1" customWidth="1"/>
    <col min="9" max="9" width="4.5703125" style="1" customWidth="1"/>
    <col min="10" max="10" width="11.28515625" style="4" customWidth="1"/>
    <col min="11" max="11" width="5.42578125" style="3" customWidth="1"/>
    <col min="12" max="15" width="0" style="1" hidden="1" customWidth="1"/>
    <col min="16" max="16" width="11" style="2" customWidth="1"/>
    <col min="17" max="18" width="0" style="1" hidden="1" customWidth="1"/>
    <col min="19" max="20" width="11.5703125" style="1" customWidth="1"/>
    <col min="21" max="21" width="8.42578125" style="1" customWidth="1"/>
    <col min="22" max="16384" width="9.140625" style="1"/>
  </cols>
  <sheetData>
    <row r="1" spans="1:21" ht="16.5" customHeight="1">
      <c r="A1" s="7"/>
      <c r="B1" s="7"/>
      <c r="C1" s="7"/>
      <c r="D1" s="7"/>
      <c r="E1" s="7"/>
      <c r="F1" s="7"/>
      <c r="G1" s="6"/>
      <c r="H1" s="6"/>
      <c r="I1" s="150" t="s">
        <v>48</v>
      </c>
      <c r="J1" s="150"/>
      <c r="K1" s="150"/>
      <c r="L1" s="100"/>
      <c r="M1" s="100"/>
      <c r="N1" s="100"/>
      <c r="O1" s="100"/>
      <c r="P1" s="99"/>
      <c r="Q1" s="91"/>
      <c r="R1" s="98"/>
      <c r="U1" s="6"/>
    </row>
    <row r="2" spans="1:21" ht="12.75" customHeight="1">
      <c r="A2" s="7"/>
      <c r="B2" s="96"/>
      <c r="C2" s="96"/>
      <c r="D2" s="96"/>
      <c r="E2" s="96"/>
      <c r="F2" s="96"/>
      <c r="G2" s="92"/>
      <c r="H2" s="95"/>
      <c r="I2" s="8" t="s">
        <v>51</v>
      </c>
      <c r="J2" s="8"/>
      <c r="K2" s="94"/>
      <c r="L2" s="95"/>
      <c r="M2" s="95"/>
      <c r="N2" s="95"/>
      <c r="O2" s="95"/>
      <c r="P2" s="97"/>
      <c r="Q2" s="92"/>
      <c r="R2" s="91"/>
      <c r="U2" s="6"/>
    </row>
    <row r="3" spans="1:21" ht="12" customHeight="1">
      <c r="A3" s="7"/>
      <c r="B3" s="96"/>
      <c r="C3" s="96"/>
      <c r="D3" s="96"/>
      <c r="E3" s="96"/>
      <c r="F3" s="96"/>
      <c r="G3" s="92"/>
      <c r="H3" s="95"/>
      <c r="I3" s="148" t="s">
        <v>52</v>
      </c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6"/>
    </row>
    <row r="4" spans="1:21" ht="12" customHeight="1">
      <c r="A4" s="7"/>
      <c r="B4" s="96"/>
      <c r="C4" s="96"/>
      <c r="D4" s="96"/>
      <c r="E4" s="96"/>
      <c r="F4" s="96"/>
      <c r="G4" s="92"/>
      <c r="H4" s="95"/>
      <c r="I4" s="148" t="s">
        <v>78</v>
      </c>
      <c r="J4" s="148"/>
      <c r="K4" s="148"/>
      <c r="L4" s="148"/>
      <c r="M4" s="148"/>
      <c r="N4" s="148"/>
      <c r="O4" s="148"/>
      <c r="P4" s="148"/>
      <c r="Q4" s="106"/>
      <c r="R4" s="106"/>
      <c r="S4" s="106"/>
      <c r="T4" s="106"/>
      <c r="U4" s="6"/>
    </row>
    <row r="5" spans="1:21" ht="27" customHeight="1">
      <c r="A5" s="7"/>
      <c r="B5" s="96"/>
      <c r="C5" s="96"/>
      <c r="D5" s="96"/>
      <c r="E5" s="96"/>
      <c r="F5" s="96"/>
      <c r="G5" s="92"/>
      <c r="H5" s="95"/>
      <c r="I5" s="95"/>
      <c r="J5" s="94"/>
      <c r="K5" s="94"/>
      <c r="L5" s="92"/>
      <c r="M5" s="92"/>
      <c r="N5" s="92"/>
      <c r="O5" s="92"/>
      <c r="P5" s="93"/>
      <c r="Q5" s="92"/>
      <c r="R5" s="91"/>
      <c r="S5" s="150"/>
      <c r="T5" s="150"/>
      <c r="U5" s="6"/>
    </row>
    <row r="6" spans="1:21" ht="63.75" customHeight="1">
      <c r="A6" s="152" t="s">
        <v>55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6"/>
    </row>
    <row r="7" spans="1:21" ht="18" customHeight="1">
      <c r="A7" s="108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29" t="s">
        <v>53</v>
      </c>
      <c r="U7" s="6"/>
    </row>
    <row r="8" spans="1:21" ht="24.75" customHeight="1">
      <c r="A8" s="41"/>
      <c r="B8" s="138" t="s">
        <v>47</v>
      </c>
      <c r="C8" s="151"/>
      <c r="D8" s="151"/>
      <c r="E8" s="151"/>
      <c r="F8" s="151"/>
      <c r="G8" s="89" t="s">
        <v>46</v>
      </c>
      <c r="H8" s="89" t="s">
        <v>49</v>
      </c>
      <c r="I8" s="89" t="s">
        <v>50</v>
      </c>
      <c r="J8" s="89" t="s">
        <v>45</v>
      </c>
      <c r="K8" s="90" t="s">
        <v>44</v>
      </c>
      <c r="L8" s="89" t="s">
        <v>43</v>
      </c>
      <c r="M8" s="89" t="s">
        <v>42</v>
      </c>
      <c r="N8" s="89" t="s">
        <v>41</v>
      </c>
      <c r="O8" s="89" t="s">
        <v>40</v>
      </c>
      <c r="P8" s="87">
        <v>2022</v>
      </c>
      <c r="Q8" s="87"/>
      <c r="R8" s="88"/>
      <c r="S8" s="87">
        <v>2023</v>
      </c>
      <c r="T8" s="87">
        <v>2024</v>
      </c>
      <c r="U8" s="86"/>
    </row>
    <row r="9" spans="1:21" ht="18" customHeight="1">
      <c r="A9" s="41"/>
      <c r="B9" s="149" t="s">
        <v>39</v>
      </c>
      <c r="C9" s="136"/>
      <c r="D9" s="136"/>
      <c r="E9" s="136"/>
      <c r="F9" s="136"/>
      <c r="G9" s="23">
        <v>100</v>
      </c>
      <c r="H9" s="29">
        <v>1</v>
      </c>
      <c r="I9" s="29">
        <v>0</v>
      </c>
      <c r="J9" s="70">
        <v>0</v>
      </c>
      <c r="K9" s="47">
        <v>0</v>
      </c>
      <c r="L9" s="36">
        <v>2775100</v>
      </c>
      <c r="M9" s="36">
        <v>0</v>
      </c>
      <c r="N9" s="36">
        <v>0</v>
      </c>
      <c r="O9" s="36">
        <v>0</v>
      </c>
      <c r="P9" s="10">
        <f>P10+P15+P25+P30</f>
        <v>5064772.6400000006</v>
      </c>
      <c r="Q9" s="11" t="e">
        <f>Q10+Q15</f>
        <v>#REF!</v>
      </c>
      <c r="R9" s="11" t="e">
        <f>R10+R15</f>
        <v>#REF!</v>
      </c>
      <c r="S9" s="10">
        <f>S10+S15+S25+S30</f>
        <v>4221552</v>
      </c>
      <c r="T9" s="10">
        <f>T10+T15+T25+T30</f>
        <v>4236256</v>
      </c>
      <c r="U9" s="15" t="s">
        <v>10</v>
      </c>
    </row>
    <row r="10" spans="1:21" ht="26.25" customHeight="1">
      <c r="A10" s="41"/>
      <c r="B10" s="51"/>
      <c r="C10" s="136" t="s">
        <v>38</v>
      </c>
      <c r="D10" s="136"/>
      <c r="E10" s="136"/>
      <c r="F10" s="136"/>
      <c r="G10" s="50">
        <v>102</v>
      </c>
      <c r="H10" s="49">
        <v>1</v>
      </c>
      <c r="I10" s="49">
        <v>2</v>
      </c>
      <c r="J10" s="48">
        <v>0</v>
      </c>
      <c r="K10" s="47">
        <v>0</v>
      </c>
      <c r="L10" s="46">
        <v>585600</v>
      </c>
      <c r="M10" s="36">
        <v>0</v>
      </c>
      <c r="N10" s="36">
        <v>0</v>
      </c>
      <c r="O10" s="45">
        <v>0</v>
      </c>
      <c r="P10" s="10">
        <f>P14</f>
        <v>1210265.5</v>
      </c>
      <c r="Q10" s="11" t="e">
        <f t="shared" ref="Q10:T11" si="0">Q12</f>
        <v>#REF!</v>
      </c>
      <c r="R10" s="11" t="e">
        <f t="shared" si="0"/>
        <v>#REF!</v>
      </c>
      <c r="S10" s="10">
        <f t="shared" si="0"/>
        <v>1140552</v>
      </c>
      <c r="T10" s="10">
        <f t="shared" si="0"/>
        <v>1143156</v>
      </c>
      <c r="U10" s="15" t="s">
        <v>10</v>
      </c>
    </row>
    <row r="11" spans="1:21" ht="56.25">
      <c r="A11" s="41"/>
      <c r="B11" s="51"/>
      <c r="C11" s="44"/>
      <c r="D11" s="33"/>
      <c r="E11" s="33"/>
      <c r="F11" s="118" t="s">
        <v>60</v>
      </c>
      <c r="G11" s="50"/>
      <c r="H11" s="49">
        <v>1</v>
      </c>
      <c r="I11" s="49">
        <v>2</v>
      </c>
      <c r="J11" s="48">
        <v>6700000000</v>
      </c>
      <c r="K11" s="47">
        <v>0</v>
      </c>
      <c r="L11" s="46">
        <v>585600</v>
      </c>
      <c r="M11" s="36">
        <v>0</v>
      </c>
      <c r="N11" s="36">
        <v>0</v>
      </c>
      <c r="O11" s="45">
        <v>0</v>
      </c>
      <c r="P11" s="10">
        <f>P13</f>
        <v>1210265.5</v>
      </c>
      <c r="Q11" s="11" t="e">
        <f t="shared" si="0"/>
        <v>#REF!</v>
      </c>
      <c r="R11" s="11" t="e">
        <f t="shared" si="0"/>
        <v>#REF!</v>
      </c>
      <c r="S11" s="10">
        <f t="shared" si="0"/>
        <v>1140552</v>
      </c>
      <c r="T11" s="10">
        <f t="shared" si="0"/>
        <v>1143156</v>
      </c>
      <c r="U11" s="15"/>
    </row>
    <row r="12" spans="1:21" ht="24.75" customHeight="1">
      <c r="A12" s="41"/>
      <c r="B12" s="42"/>
      <c r="C12" s="44"/>
      <c r="D12" s="141" t="s">
        <v>66</v>
      </c>
      <c r="E12" s="141"/>
      <c r="F12" s="141"/>
      <c r="G12" s="23">
        <v>102</v>
      </c>
      <c r="H12" s="22">
        <v>1</v>
      </c>
      <c r="I12" s="22">
        <v>2</v>
      </c>
      <c r="J12" s="21">
        <v>6710000000</v>
      </c>
      <c r="K12" s="37">
        <v>0</v>
      </c>
      <c r="L12" s="36">
        <v>585600</v>
      </c>
      <c r="M12" s="36">
        <v>0</v>
      </c>
      <c r="N12" s="36">
        <v>0</v>
      </c>
      <c r="O12" s="36">
        <v>0</v>
      </c>
      <c r="P12" s="18">
        <f>P14</f>
        <v>1210265.5</v>
      </c>
      <c r="Q12" s="35" t="e">
        <f>Q13</f>
        <v>#REF!</v>
      </c>
      <c r="R12" s="35" t="e">
        <f>R13</f>
        <v>#REF!</v>
      </c>
      <c r="S12" s="18">
        <f>S14</f>
        <v>1140552</v>
      </c>
      <c r="T12" s="18">
        <f>T14</f>
        <v>1143156</v>
      </c>
      <c r="U12" s="15" t="s">
        <v>10</v>
      </c>
    </row>
    <row r="13" spans="1:21" ht="14.25" customHeight="1">
      <c r="A13" s="41"/>
      <c r="B13" s="42"/>
      <c r="C13" s="33"/>
      <c r="D13" s="38"/>
      <c r="E13" s="141" t="s">
        <v>37</v>
      </c>
      <c r="F13" s="141"/>
      <c r="G13" s="23">
        <v>102</v>
      </c>
      <c r="H13" s="22">
        <v>1</v>
      </c>
      <c r="I13" s="22">
        <v>2</v>
      </c>
      <c r="J13" s="21">
        <v>6710010010</v>
      </c>
      <c r="K13" s="37">
        <v>0</v>
      </c>
      <c r="L13" s="36">
        <v>585600</v>
      </c>
      <c r="M13" s="36">
        <v>0</v>
      </c>
      <c r="N13" s="36">
        <v>0</v>
      </c>
      <c r="O13" s="36">
        <v>0</v>
      </c>
      <c r="P13" s="18">
        <f>P14</f>
        <v>1210265.5</v>
      </c>
      <c r="Q13" s="35" t="e">
        <f>#REF!</f>
        <v>#REF!</v>
      </c>
      <c r="R13" s="35" t="e">
        <f>#REF!</f>
        <v>#REF!</v>
      </c>
      <c r="S13" s="18">
        <f>S14</f>
        <v>1140552</v>
      </c>
      <c r="T13" s="18">
        <f>T14</f>
        <v>1143156</v>
      </c>
      <c r="U13" s="15"/>
    </row>
    <row r="14" spans="1:21" ht="23.25" customHeight="1">
      <c r="A14" s="41"/>
      <c r="B14" s="42"/>
      <c r="C14" s="33"/>
      <c r="D14" s="38"/>
      <c r="E14" s="38"/>
      <c r="F14" s="61" t="s">
        <v>28</v>
      </c>
      <c r="G14" s="23">
        <v>102</v>
      </c>
      <c r="H14" s="22">
        <v>1</v>
      </c>
      <c r="I14" s="22">
        <v>2</v>
      </c>
      <c r="J14" s="21">
        <v>6710010010</v>
      </c>
      <c r="K14" s="37" t="s">
        <v>27</v>
      </c>
      <c r="L14" s="36">
        <v>585600</v>
      </c>
      <c r="M14" s="36">
        <v>0</v>
      </c>
      <c r="N14" s="36">
        <v>0</v>
      </c>
      <c r="O14" s="36">
        <v>0</v>
      </c>
      <c r="P14" s="18">
        <v>1210265.5</v>
      </c>
      <c r="Q14" s="35">
        <v>764954</v>
      </c>
      <c r="R14" s="35">
        <v>764954</v>
      </c>
      <c r="S14" s="18">
        <v>1140552</v>
      </c>
      <c r="T14" s="18">
        <v>1143156</v>
      </c>
      <c r="U14" s="15"/>
    </row>
    <row r="15" spans="1:21" ht="45.75" customHeight="1">
      <c r="A15" s="41"/>
      <c r="B15" s="51"/>
      <c r="C15" s="136" t="s">
        <v>36</v>
      </c>
      <c r="D15" s="136"/>
      <c r="E15" s="136"/>
      <c r="F15" s="136"/>
      <c r="G15" s="50">
        <v>104</v>
      </c>
      <c r="H15" s="49">
        <v>1</v>
      </c>
      <c r="I15" s="49">
        <v>4</v>
      </c>
      <c r="J15" s="48">
        <v>0</v>
      </c>
      <c r="K15" s="47">
        <v>0</v>
      </c>
      <c r="L15" s="46">
        <v>2189500</v>
      </c>
      <c r="M15" s="36">
        <v>0</v>
      </c>
      <c r="N15" s="36">
        <v>0</v>
      </c>
      <c r="O15" s="45">
        <v>0</v>
      </c>
      <c r="P15" s="10">
        <f>P16</f>
        <v>3793075.64</v>
      </c>
      <c r="Q15" s="11">
        <f t="shared" ref="Q15:R16" si="1">Q17</f>
        <v>3074094</v>
      </c>
      <c r="R15" s="11">
        <f t="shared" si="1"/>
        <v>3074094</v>
      </c>
      <c r="S15" s="10">
        <f>S16</f>
        <v>3019000</v>
      </c>
      <c r="T15" s="10">
        <f>T17</f>
        <v>3031000</v>
      </c>
      <c r="U15" s="15" t="s">
        <v>10</v>
      </c>
    </row>
    <row r="16" spans="1:21" ht="54.75" customHeight="1">
      <c r="A16" s="41"/>
      <c r="B16" s="51"/>
      <c r="C16" s="44"/>
      <c r="D16" s="33"/>
      <c r="E16" s="33"/>
      <c r="F16" s="118" t="s">
        <v>60</v>
      </c>
      <c r="G16" s="50"/>
      <c r="H16" s="49">
        <v>1</v>
      </c>
      <c r="I16" s="49">
        <v>4</v>
      </c>
      <c r="J16" s="48">
        <v>6700000000</v>
      </c>
      <c r="K16" s="47">
        <v>0</v>
      </c>
      <c r="L16" s="46"/>
      <c r="M16" s="36"/>
      <c r="N16" s="36"/>
      <c r="O16" s="45"/>
      <c r="P16" s="10">
        <f>P17</f>
        <v>3793075.64</v>
      </c>
      <c r="Q16" s="11">
        <f t="shared" si="1"/>
        <v>3074094</v>
      </c>
      <c r="R16" s="11">
        <f t="shared" si="1"/>
        <v>3074094</v>
      </c>
      <c r="S16" s="10">
        <f>S18</f>
        <v>3019000</v>
      </c>
      <c r="T16" s="10">
        <f>T18</f>
        <v>3031000</v>
      </c>
      <c r="U16" s="15"/>
    </row>
    <row r="17" spans="1:37" ht="25.5" customHeight="1">
      <c r="A17" s="41"/>
      <c r="B17" s="42"/>
      <c r="C17" s="44"/>
      <c r="D17" s="141" t="s">
        <v>66</v>
      </c>
      <c r="E17" s="141"/>
      <c r="F17" s="141"/>
      <c r="G17" s="50">
        <v>104</v>
      </c>
      <c r="H17" s="60">
        <v>1</v>
      </c>
      <c r="I17" s="60">
        <v>4</v>
      </c>
      <c r="J17" s="21">
        <v>6710000000</v>
      </c>
      <c r="K17" s="37">
        <v>0</v>
      </c>
      <c r="L17" s="46">
        <v>2189500</v>
      </c>
      <c r="M17" s="36">
        <v>0</v>
      </c>
      <c r="N17" s="36">
        <v>0</v>
      </c>
      <c r="O17" s="45">
        <v>0</v>
      </c>
      <c r="P17" s="18">
        <f>P18+P23</f>
        <v>3793075.64</v>
      </c>
      <c r="Q17" s="35">
        <f>Q18</f>
        <v>3074094</v>
      </c>
      <c r="R17" s="35">
        <f>R18</f>
        <v>3074094</v>
      </c>
      <c r="S17" s="18">
        <f>S18</f>
        <v>3019000</v>
      </c>
      <c r="T17" s="18">
        <f>T18</f>
        <v>3031000</v>
      </c>
      <c r="U17" s="15" t="s">
        <v>10</v>
      </c>
    </row>
    <row r="18" spans="1:37" ht="14.25" customHeight="1">
      <c r="A18" s="41"/>
      <c r="B18" s="42"/>
      <c r="C18" s="33"/>
      <c r="D18" s="62"/>
      <c r="E18" s="141" t="s">
        <v>35</v>
      </c>
      <c r="F18" s="141"/>
      <c r="G18" s="50">
        <v>104</v>
      </c>
      <c r="H18" s="60">
        <v>1</v>
      </c>
      <c r="I18" s="60">
        <v>4</v>
      </c>
      <c r="J18" s="21">
        <v>6710010020</v>
      </c>
      <c r="K18" s="37">
        <v>0</v>
      </c>
      <c r="L18" s="46">
        <v>2189500</v>
      </c>
      <c r="M18" s="36">
        <v>0</v>
      </c>
      <c r="N18" s="36">
        <v>0</v>
      </c>
      <c r="O18" s="45">
        <v>0</v>
      </c>
      <c r="P18" s="18">
        <f>P19+P20+P21+P22</f>
        <v>3749475.64</v>
      </c>
      <c r="Q18" s="35">
        <f>Q19+Q20+Q21+Q22</f>
        <v>3074094</v>
      </c>
      <c r="R18" s="35">
        <f>R19+R20+R21+R22</f>
        <v>3074094</v>
      </c>
      <c r="S18" s="18">
        <f>S19+S20+S21+S22</f>
        <v>3019000</v>
      </c>
      <c r="T18" s="18">
        <f>T19+T20+T21+T22</f>
        <v>3031000</v>
      </c>
      <c r="U18" s="15" t="s">
        <v>10</v>
      </c>
    </row>
    <row r="19" spans="1:37" ht="21.75" customHeight="1">
      <c r="A19" s="41"/>
      <c r="B19" s="42"/>
      <c r="C19" s="33"/>
      <c r="D19" s="38"/>
      <c r="E19" s="62"/>
      <c r="F19" s="61" t="s">
        <v>28</v>
      </c>
      <c r="G19" s="50">
        <v>104</v>
      </c>
      <c r="H19" s="60">
        <v>1</v>
      </c>
      <c r="I19" s="60">
        <v>4</v>
      </c>
      <c r="J19" s="21">
        <v>6710010020</v>
      </c>
      <c r="K19" s="37" t="s">
        <v>27</v>
      </c>
      <c r="L19" s="46">
        <v>1396500</v>
      </c>
      <c r="M19" s="36">
        <v>0</v>
      </c>
      <c r="N19" s="36">
        <v>0</v>
      </c>
      <c r="O19" s="45">
        <v>0</v>
      </c>
      <c r="P19" s="18">
        <v>2754081.14</v>
      </c>
      <c r="Q19" s="35">
        <v>1859130</v>
      </c>
      <c r="R19" s="35">
        <v>1859130</v>
      </c>
      <c r="S19" s="18">
        <v>2343600</v>
      </c>
      <c r="T19" s="18">
        <v>2343600</v>
      </c>
      <c r="U19" s="15" t="s">
        <v>10</v>
      </c>
    </row>
    <row r="20" spans="1:37" ht="21.75" customHeight="1">
      <c r="A20" s="41"/>
      <c r="B20" s="42"/>
      <c r="C20" s="33"/>
      <c r="D20" s="38"/>
      <c r="E20" s="62"/>
      <c r="F20" s="61" t="s">
        <v>22</v>
      </c>
      <c r="G20" s="50">
        <v>104</v>
      </c>
      <c r="H20" s="60">
        <v>1</v>
      </c>
      <c r="I20" s="60">
        <v>4</v>
      </c>
      <c r="J20" s="21">
        <v>6710010020</v>
      </c>
      <c r="K20" s="37" t="s">
        <v>14</v>
      </c>
      <c r="L20" s="46">
        <v>721000</v>
      </c>
      <c r="M20" s="36">
        <v>0</v>
      </c>
      <c r="N20" s="36">
        <v>0</v>
      </c>
      <c r="O20" s="45">
        <v>0</v>
      </c>
      <c r="P20" s="18">
        <v>847963.5</v>
      </c>
      <c r="Q20" s="35">
        <v>1114980</v>
      </c>
      <c r="R20" s="35">
        <v>1114980</v>
      </c>
      <c r="S20" s="18">
        <v>572000</v>
      </c>
      <c r="T20" s="18">
        <v>584000</v>
      </c>
      <c r="U20" s="15" t="s">
        <v>10</v>
      </c>
    </row>
    <row r="21" spans="1:37" ht="14.25" customHeight="1">
      <c r="A21" s="41"/>
      <c r="B21" s="42"/>
      <c r="C21" s="33"/>
      <c r="D21" s="38"/>
      <c r="E21" s="62"/>
      <c r="F21" s="61" t="s">
        <v>0</v>
      </c>
      <c r="G21" s="50">
        <v>104</v>
      </c>
      <c r="H21" s="60">
        <v>1</v>
      </c>
      <c r="I21" s="60">
        <v>4</v>
      </c>
      <c r="J21" s="101">
        <v>6710010020</v>
      </c>
      <c r="K21" s="37" t="s">
        <v>34</v>
      </c>
      <c r="L21" s="46">
        <v>37000</v>
      </c>
      <c r="M21" s="36">
        <v>0</v>
      </c>
      <c r="N21" s="36">
        <v>0</v>
      </c>
      <c r="O21" s="45">
        <v>0</v>
      </c>
      <c r="P21" s="18">
        <v>75000</v>
      </c>
      <c r="Q21" s="35">
        <v>19984</v>
      </c>
      <c r="R21" s="35">
        <v>19984</v>
      </c>
      <c r="S21" s="18">
        <v>23400</v>
      </c>
      <c r="T21" s="18">
        <v>23400</v>
      </c>
      <c r="U21" s="15" t="s">
        <v>10</v>
      </c>
    </row>
    <row r="22" spans="1:37">
      <c r="A22" s="41"/>
      <c r="B22" s="42"/>
      <c r="C22" s="33"/>
      <c r="D22" s="38"/>
      <c r="E22" s="62"/>
      <c r="F22" s="61" t="s">
        <v>33</v>
      </c>
      <c r="G22" s="50">
        <v>104</v>
      </c>
      <c r="H22" s="60">
        <v>1</v>
      </c>
      <c r="I22" s="60">
        <v>4</v>
      </c>
      <c r="J22" s="101">
        <v>6710010020</v>
      </c>
      <c r="K22" s="37" t="s">
        <v>32</v>
      </c>
      <c r="L22" s="46">
        <v>35000</v>
      </c>
      <c r="M22" s="36">
        <v>0</v>
      </c>
      <c r="N22" s="36">
        <v>0</v>
      </c>
      <c r="O22" s="45">
        <v>0</v>
      </c>
      <c r="P22" s="18">
        <v>72431</v>
      </c>
      <c r="Q22" s="35">
        <v>80000</v>
      </c>
      <c r="R22" s="35">
        <v>80000</v>
      </c>
      <c r="S22" s="18">
        <v>80000</v>
      </c>
      <c r="T22" s="18">
        <v>80000</v>
      </c>
      <c r="U22" s="15" t="s">
        <v>10</v>
      </c>
    </row>
    <row r="23" spans="1:37">
      <c r="A23" s="41"/>
      <c r="B23" s="127"/>
      <c r="C23" s="125"/>
      <c r="D23" s="126"/>
      <c r="E23" s="62"/>
      <c r="F23" s="61" t="s">
        <v>71</v>
      </c>
      <c r="G23" s="50"/>
      <c r="H23" s="60">
        <v>1</v>
      </c>
      <c r="I23" s="60">
        <v>4</v>
      </c>
      <c r="J23" s="104">
        <v>6710097080</v>
      </c>
      <c r="K23" s="37">
        <v>0</v>
      </c>
      <c r="L23" s="46"/>
      <c r="M23" s="36"/>
      <c r="N23" s="36"/>
      <c r="O23" s="45"/>
      <c r="P23" s="18">
        <v>43600</v>
      </c>
      <c r="Q23" s="35"/>
      <c r="R23" s="35"/>
      <c r="S23" s="18">
        <v>0</v>
      </c>
      <c r="T23" s="18">
        <v>0</v>
      </c>
      <c r="U23" s="15"/>
    </row>
    <row r="24" spans="1:37" ht="22.5">
      <c r="A24" s="41"/>
      <c r="B24" s="127"/>
      <c r="C24" s="125"/>
      <c r="D24" s="126"/>
      <c r="E24" s="126"/>
      <c r="F24" s="61" t="s">
        <v>28</v>
      </c>
      <c r="G24" s="50"/>
      <c r="H24" s="60">
        <v>1</v>
      </c>
      <c r="I24" s="60">
        <v>4</v>
      </c>
      <c r="J24" s="104">
        <v>6710097080</v>
      </c>
      <c r="K24" s="37">
        <v>120</v>
      </c>
      <c r="L24" s="46"/>
      <c r="M24" s="36"/>
      <c r="N24" s="36"/>
      <c r="O24" s="45"/>
      <c r="P24" s="18">
        <v>43600</v>
      </c>
      <c r="Q24" s="35"/>
      <c r="R24" s="35"/>
      <c r="S24" s="18">
        <v>0</v>
      </c>
      <c r="T24" s="18">
        <v>0</v>
      </c>
      <c r="U24" s="15"/>
    </row>
    <row r="25" spans="1:37" ht="38.25" customHeight="1">
      <c r="A25" s="41"/>
      <c r="B25" s="42"/>
      <c r="C25" s="166" t="s">
        <v>9</v>
      </c>
      <c r="D25" s="155"/>
      <c r="E25" s="155"/>
      <c r="F25" s="155"/>
      <c r="G25" s="69"/>
      <c r="H25" s="49">
        <v>1</v>
      </c>
      <c r="I25" s="49">
        <v>6</v>
      </c>
      <c r="J25" s="83">
        <v>0</v>
      </c>
      <c r="K25" s="47">
        <v>0</v>
      </c>
      <c r="L25" s="68"/>
      <c r="M25" s="67"/>
      <c r="N25" s="67"/>
      <c r="O25" s="66"/>
      <c r="P25" s="10">
        <f>P29</f>
        <v>58100</v>
      </c>
      <c r="Q25" s="11"/>
      <c r="R25" s="11"/>
      <c r="S25" s="10">
        <f>S29</f>
        <v>58100</v>
      </c>
      <c r="T25" s="10">
        <f>T29</f>
        <v>58100</v>
      </c>
      <c r="U25" s="15"/>
    </row>
    <row r="26" spans="1:37" ht="45.75" customHeight="1">
      <c r="A26" s="41"/>
      <c r="B26" s="154" t="s">
        <v>61</v>
      </c>
      <c r="C26" s="155"/>
      <c r="D26" s="155"/>
      <c r="E26" s="155"/>
      <c r="F26" s="155"/>
      <c r="G26" s="69"/>
      <c r="H26" s="49">
        <v>1</v>
      </c>
      <c r="I26" s="49">
        <v>6</v>
      </c>
      <c r="J26" s="83">
        <v>6700000000</v>
      </c>
      <c r="K26" s="47">
        <v>0</v>
      </c>
      <c r="L26" s="68"/>
      <c r="M26" s="67"/>
      <c r="N26" s="67"/>
      <c r="O26" s="66"/>
      <c r="P26" s="10">
        <f>P29</f>
        <v>58100</v>
      </c>
      <c r="Q26" s="11"/>
      <c r="R26" s="11"/>
      <c r="S26" s="10">
        <f>S29</f>
        <v>58100</v>
      </c>
      <c r="T26" s="10">
        <f>T29</f>
        <v>58100</v>
      </c>
      <c r="U26" s="15"/>
    </row>
    <row r="27" spans="1:37" ht="24" customHeight="1">
      <c r="A27" s="41"/>
      <c r="B27" s="42"/>
      <c r="C27" s="65"/>
      <c r="D27" s="167" t="s">
        <v>66</v>
      </c>
      <c r="E27" s="168"/>
      <c r="F27" s="168"/>
      <c r="G27" s="50"/>
      <c r="H27" s="60">
        <v>1</v>
      </c>
      <c r="I27" s="60">
        <v>6</v>
      </c>
      <c r="J27" s="84">
        <v>6710000000</v>
      </c>
      <c r="K27" s="37">
        <v>0</v>
      </c>
      <c r="L27" s="46"/>
      <c r="M27" s="36"/>
      <c r="N27" s="36"/>
      <c r="O27" s="45"/>
      <c r="P27" s="18">
        <f>P29</f>
        <v>58100</v>
      </c>
      <c r="Q27" s="35"/>
      <c r="R27" s="35"/>
      <c r="S27" s="18">
        <f>S29</f>
        <v>58100</v>
      </c>
      <c r="T27" s="18">
        <f>T29</f>
        <v>58100</v>
      </c>
      <c r="U27" s="15"/>
    </row>
    <row r="28" spans="1:37" ht="35.25" customHeight="1">
      <c r="A28" s="41"/>
      <c r="B28" s="42"/>
      <c r="C28" s="65"/>
      <c r="D28" s="64"/>
      <c r="E28" s="63"/>
      <c r="F28" s="85" t="s">
        <v>31</v>
      </c>
      <c r="G28" s="50"/>
      <c r="H28" s="60">
        <v>1</v>
      </c>
      <c r="I28" s="60">
        <v>6</v>
      </c>
      <c r="J28" s="84">
        <v>6710010080</v>
      </c>
      <c r="K28" s="37">
        <v>0</v>
      </c>
      <c r="L28" s="46"/>
      <c r="M28" s="36"/>
      <c r="N28" s="36"/>
      <c r="O28" s="45"/>
      <c r="P28" s="18">
        <f>P29</f>
        <v>58100</v>
      </c>
      <c r="Q28" s="35"/>
      <c r="R28" s="35"/>
      <c r="S28" s="18">
        <f>S29</f>
        <v>58100</v>
      </c>
      <c r="T28" s="18">
        <f>T29</f>
        <v>58100</v>
      </c>
      <c r="U28" s="15"/>
    </row>
    <row r="29" spans="1:37">
      <c r="A29" s="41"/>
      <c r="B29" s="42"/>
      <c r="C29" s="65"/>
      <c r="D29" s="64"/>
      <c r="E29" s="63"/>
      <c r="F29" s="61" t="s">
        <v>0</v>
      </c>
      <c r="G29" s="50"/>
      <c r="H29" s="60">
        <v>1</v>
      </c>
      <c r="I29" s="60">
        <v>6</v>
      </c>
      <c r="J29" s="104">
        <v>6710010080</v>
      </c>
      <c r="K29" s="37">
        <v>540</v>
      </c>
      <c r="L29" s="46"/>
      <c r="M29" s="36"/>
      <c r="N29" s="36"/>
      <c r="O29" s="45"/>
      <c r="P29" s="18">
        <v>58100</v>
      </c>
      <c r="Q29" s="35">
        <v>53938</v>
      </c>
      <c r="R29" s="35">
        <v>53938</v>
      </c>
      <c r="S29" s="18">
        <v>58100</v>
      </c>
      <c r="T29" s="18">
        <v>58100</v>
      </c>
      <c r="U29" s="15"/>
      <c r="AK29" s="82"/>
    </row>
    <row r="30" spans="1:37">
      <c r="A30" s="41"/>
      <c r="B30" s="42"/>
      <c r="C30" s="169" t="s">
        <v>8</v>
      </c>
      <c r="D30" s="169"/>
      <c r="E30" s="169"/>
      <c r="F30" s="169"/>
      <c r="G30" s="69"/>
      <c r="H30" s="49">
        <v>1</v>
      </c>
      <c r="I30" s="49">
        <v>13</v>
      </c>
      <c r="J30" s="83">
        <v>0</v>
      </c>
      <c r="K30" s="47">
        <v>0</v>
      </c>
      <c r="L30" s="68"/>
      <c r="M30" s="67"/>
      <c r="N30" s="67"/>
      <c r="O30" s="66"/>
      <c r="P30" s="10">
        <f>P31</f>
        <v>3331.5</v>
      </c>
      <c r="Q30" s="11"/>
      <c r="R30" s="11"/>
      <c r="S30" s="10">
        <f>S33</f>
        <v>3900</v>
      </c>
      <c r="T30" s="10">
        <f>T33</f>
        <v>4000</v>
      </c>
      <c r="U30" s="15"/>
      <c r="AK30" s="82"/>
    </row>
    <row r="31" spans="1:37" ht="22.5">
      <c r="A31" s="41"/>
      <c r="B31" s="42"/>
      <c r="C31" s="33"/>
      <c r="D31" s="38"/>
      <c r="E31" s="38"/>
      <c r="F31" s="81" t="s">
        <v>72</v>
      </c>
      <c r="G31" s="50"/>
      <c r="H31" s="60">
        <v>1</v>
      </c>
      <c r="I31" s="60">
        <v>13</v>
      </c>
      <c r="J31" s="80">
        <v>7700000000</v>
      </c>
      <c r="K31" s="37">
        <v>0</v>
      </c>
      <c r="L31" s="46"/>
      <c r="M31" s="36"/>
      <c r="N31" s="36"/>
      <c r="O31" s="45"/>
      <c r="P31" s="18">
        <f>P32</f>
        <v>3331.5</v>
      </c>
      <c r="Q31" s="35"/>
      <c r="R31" s="35"/>
      <c r="S31" s="18">
        <f>S33</f>
        <v>3900</v>
      </c>
      <c r="T31" s="18">
        <f>T33</f>
        <v>4000</v>
      </c>
      <c r="U31" s="15"/>
      <c r="AK31" s="82"/>
    </row>
    <row r="32" spans="1:37" ht="22.5">
      <c r="A32" s="41"/>
      <c r="B32" s="42"/>
      <c r="C32" s="33"/>
      <c r="D32" s="38"/>
      <c r="E32" s="38"/>
      <c r="F32" s="81" t="s">
        <v>67</v>
      </c>
      <c r="G32" s="50"/>
      <c r="H32" s="60">
        <v>1</v>
      </c>
      <c r="I32" s="60">
        <v>13</v>
      </c>
      <c r="J32" s="80">
        <v>7700095100</v>
      </c>
      <c r="K32" s="37">
        <v>0</v>
      </c>
      <c r="L32" s="46"/>
      <c r="M32" s="36"/>
      <c r="N32" s="36"/>
      <c r="O32" s="45"/>
      <c r="P32" s="18">
        <f>P33</f>
        <v>3331.5</v>
      </c>
      <c r="Q32" s="35"/>
      <c r="R32" s="35"/>
      <c r="S32" s="18">
        <f>S33</f>
        <v>3900</v>
      </c>
      <c r="T32" s="18">
        <f>T33</f>
        <v>4000</v>
      </c>
      <c r="U32" s="15"/>
      <c r="AK32" s="82"/>
    </row>
    <row r="33" spans="1:21">
      <c r="A33" s="41"/>
      <c r="B33" s="42"/>
      <c r="C33" s="33"/>
      <c r="D33" s="38"/>
      <c r="E33" s="38"/>
      <c r="F33" s="81" t="s">
        <v>33</v>
      </c>
      <c r="G33" s="50"/>
      <c r="H33" s="60">
        <v>1</v>
      </c>
      <c r="I33" s="60">
        <v>13</v>
      </c>
      <c r="J33" s="80">
        <v>7700095100</v>
      </c>
      <c r="K33" s="37">
        <v>850</v>
      </c>
      <c r="L33" s="46"/>
      <c r="M33" s="36"/>
      <c r="N33" s="36"/>
      <c r="O33" s="45"/>
      <c r="P33" s="18">
        <v>3331.5</v>
      </c>
      <c r="Q33" s="35"/>
      <c r="R33" s="35"/>
      <c r="S33" s="18">
        <v>3900</v>
      </c>
      <c r="T33" s="18">
        <v>4000</v>
      </c>
      <c r="U33" s="15"/>
    </row>
    <row r="34" spans="1:21" ht="14.25" customHeight="1">
      <c r="A34" s="41"/>
      <c r="B34" s="165" t="s">
        <v>30</v>
      </c>
      <c r="C34" s="165"/>
      <c r="D34" s="165"/>
      <c r="E34" s="165"/>
      <c r="F34" s="165"/>
      <c r="G34" s="50">
        <v>200</v>
      </c>
      <c r="H34" s="49">
        <v>2</v>
      </c>
      <c r="I34" s="49">
        <v>0</v>
      </c>
      <c r="J34" s="48">
        <v>0</v>
      </c>
      <c r="K34" s="47">
        <v>0</v>
      </c>
      <c r="L34" s="46">
        <v>167500</v>
      </c>
      <c r="M34" s="36">
        <v>0</v>
      </c>
      <c r="N34" s="36">
        <v>0</v>
      </c>
      <c r="O34" s="45">
        <v>0</v>
      </c>
      <c r="P34" s="10">
        <f>P35</f>
        <v>278000</v>
      </c>
      <c r="Q34" s="11">
        <f>Q35</f>
        <v>237615.33</v>
      </c>
      <c r="R34" s="11">
        <f>R35</f>
        <v>237615.33</v>
      </c>
      <c r="S34" s="10">
        <f>S35</f>
        <v>270500</v>
      </c>
      <c r="T34" s="10">
        <f>T35</f>
        <v>280100</v>
      </c>
      <c r="U34" s="15" t="s">
        <v>10</v>
      </c>
    </row>
    <row r="35" spans="1:21" ht="16.5" customHeight="1">
      <c r="A35" s="41"/>
      <c r="B35" s="51"/>
      <c r="C35" s="147" t="s">
        <v>7</v>
      </c>
      <c r="D35" s="147"/>
      <c r="E35" s="147"/>
      <c r="F35" s="147"/>
      <c r="G35" s="59">
        <v>203</v>
      </c>
      <c r="H35" s="58">
        <v>2</v>
      </c>
      <c r="I35" s="58">
        <v>3</v>
      </c>
      <c r="J35" s="57">
        <v>0</v>
      </c>
      <c r="K35" s="56">
        <v>0</v>
      </c>
      <c r="L35" s="55">
        <v>167500</v>
      </c>
      <c r="M35" s="54">
        <v>0</v>
      </c>
      <c r="N35" s="54">
        <v>0</v>
      </c>
      <c r="O35" s="53">
        <v>0</v>
      </c>
      <c r="P35" s="10">
        <f>P37</f>
        <v>278000</v>
      </c>
      <c r="Q35" s="11">
        <f>Q37</f>
        <v>237615.33</v>
      </c>
      <c r="R35" s="11">
        <f>R37</f>
        <v>237615.33</v>
      </c>
      <c r="S35" s="10">
        <f>S37</f>
        <v>270500</v>
      </c>
      <c r="T35" s="10">
        <f>T37</f>
        <v>280100</v>
      </c>
      <c r="U35" s="15" t="s">
        <v>10</v>
      </c>
    </row>
    <row r="36" spans="1:21" ht="57" customHeight="1">
      <c r="A36" s="41"/>
      <c r="B36" s="51"/>
      <c r="C36" s="79"/>
      <c r="D36" s="76"/>
      <c r="E36" s="76"/>
      <c r="F36" s="119" t="s">
        <v>60</v>
      </c>
      <c r="G36" s="59"/>
      <c r="H36" s="58">
        <v>2</v>
      </c>
      <c r="I36" s="58">
        <v>3</v>
      </c>
      <c r="J36" s="48">
        <v>6700000000</v>
      </c>
      <c r="K36" s="56">
        <v>0</v>
      </c>
      <c r="L36" s="55"/>
      <c r="M36" s="54"/>
      <c r="N36" s="54"/>
      <c r="O36" s="53"/>
      <c r="P36" s="10">
        <f>P38</f>
        <v>278000</v>
      </c>
      <c r="Q36" s="11">
        <f>Q38</f>
        <v>237615.33</v>
      </c>
      <c r="R36" s="11">
        <f>R38</f>
        <v>237615.33</v>
      </c>
      <c r="S36" s="10">
        <f>S39+S40</f>
        <v>270500</v>
      </c>
      <c r="T36" s="10">
        <f>T38</f>
        <v>280100</v>
      </c>
      <c r="U36" s="15"/>
    </row>
    <row r="37" spans="1:21" ht="22.5" customHeight="1">
      <c r="A37" s="41"/>
      <c r="B37" s="42"/>
      <c r="C37" s="79"/>
      <c r="D37" s="146" t="s">
        <v>29</v>
      </c>
      <c r="E37" s="146"/>
      <c r="F37" s="146"/>
      <c r="G37" s="78">
        <v>203</v>
      </c>
      <c r="H37" s="77">
        <v>2</v>
      </c>
      <c r="I37" s="77">
        <v>3</v>
      </c>
      <c r="J37" s="21">
        <v>6720000000</v>
      </c>
      <c r="K37" s="71">
        <v>0</v>
      </c>
      <c r="L37" s="54">
        <v>167500</v>
      </c>
      <c r="M37" s="54">
        <v>0</v>
      </c>
      <c r="N37" s="54">
        <v>0</v>
      </c>
      <c r="O37" s="54">
        <v>0</v>
      </c>
      <c r="P37" s="18">
        <f>P38</f>
        <v>278000</v>
      </c>
      <c r="Q37" s="35">
        <f>Q38</f>
        <v>237615.33</v>
      </c>
      <c r="R37" s="35">
        <f>R38</f>
        <v>237615.33</v>
      </c>
      <c r="S37" s="18">
        <f>S38</f>
        <v>270500</v>
      </c>
      <c r="T37" s="18">
        <f>T38</f>
        <v>280100</v>
      </c>
      <c r="U37" s="15" t="s">
        <v>10</v>
      </c>
    </row>
    <row r="38" spans="1:21" ht="33" customHeight="1">
      <c r="A38" s="41"/>
      <c r="B38" s="42"/>
      <c r="C38" s="76"/>
      <c r="D38" s="75"/>
      <c r="E38" s="146" t="s">
        <v>70</v>
      </c>
      <c r="F38" s="146"/>
      <c r="G38" s="78">
        <v>203</v>
      </c>
      <c r="H38" s="77">
        <v>2</v>
      </c>
      <c r="I38" s="77">
        <v>3</v>
      </c>
      <c r="J38" s="21">
        <v>6720051180</v>
      </c>
      <c r="K38" s="71">
        <v>0</v>
      </c>
      <c r="L38" s="54">
        <v>167500</v>
      </c>
      <c r="M38" s="54">
        <v>0</v>
      </c>
      <c r="N38" s="54">
        <v>0</v>
      </c>
      <c r="O38" s="54">
        <v>0</v>
      </c>
      <c r="P38" s="18">
        <f>P39+P40</f>
        <v>278000</v>
      </c>
      <c r="Q38" s="35">
        <f>Q39+Q40</f>
        <v>237615.33</v>
      </c>
      <c r="R38" s="35">
        <f>R39+R40</f>
        <v>237615.33</v>
      </c>
      <c r="S38" s="18">
        <f>S39+S40</f>
        <v>270500</v>
      </c>
      <c r="T38" s="18">
        <f>T39+T40</f>
        <v>280100</v>
      </c>
      <c r="U38" s="15" t="s">
        <v>10</v>
      </c>
    </row>
    <row r="39" spans="1:21" ht="24" customHeight="1">
      <c r="A39" s="41"/>
      <c r="B39" s="42"/>
      <c r="C39" s="76"/>
      <c r="D39" s="75"/>
      <c r="E39" s="74"/>
      <c r="F39" s="73" t="s">
        <v>28</v>
      </c>
      <c r="G39" s="59">
        <v>203</v>
      </c>
      <c r="H39" s="72">
        <v>2</v>
      </c>
      <c r="I39" s="72">
        <v>3</v>
      </c>
      <c r="J39" s="21">
        <v>6720051180</v>
      </c>
      <c r="K39" s="71" t="s">
        <v>27</v>
      </c>
      <c r="L39" s="55">
        <v>146900</v>
      </c>
      <c r="M39" s="54">
        <v>0</v>
      </c>
      <c r="N39" s="54">
        <v>0</v>
      </c>
      <c r="O39" s="53">
        <v>0</v>
      </c>
      <c r="P39" s="18">
        <v>278000</v>
      </c>
      <c r="Q39" s="35">
        <v>230149.33</v>
      </c>
      <c r="R39" s="35">
        <v>230149.33</v>
      </c>
      <c r="S39" s="18">
        <v>260400</v>
      </c>
      <c r="T39" s="18">
        <v>273420</v>
      </c>
      <c r="U39" s="15" t="s">
        <v>10</v>
      </c>
    </row>
    <row r="40" spans="1:21" ht="21.75" customHeight="1">
      <c r="A40" s="41"/>
      <c r="B40" s="42"/>
      <c r="C40" s="76"/>
      <c r="D40" s="75"/>
      <c r="E40" s="74"/>
      <c r="F40" s="73" t="s">
        <v>22</v>
      </c>
      <c r="G40" s="59">
        <v>203</v>
      </c>
      <c r="H40" s="72">
        <v>2</v>
      </c>
      <c r="I40" s="72">
        <v>3</v>
      </c>
      <c r="J40" s="21">
        <v>6720051180</v>
      </c>
      <c r="K40" s="71" t="s">
        <v>14</v>
      </c>
      <c r="L40" s="55">
        <v>20600</v>
      </c>
      <c r="M40" s="54">
        <v>0</v>
      </c>
      <c r="N40" s="54">
        <v>0</v>
      </c>
      <c r="O40" s="53">
        <v>0</v>
      </c>
      <c r="P40" s="18">
        <v>0</v>
      </c>
      <c r="Q40" s="35">
        <v>7466</v>
      </c>
      <c r="R40" s="35">
        <v>7466</v>
      </c>
      <c r="S40" s="18">
        <v>10100</v>
      </c>
      <c r="T40" s="18">
        <v>6680</v>
      </c>
      <c r="U40" s="15" t="s">
        <v>10</v>
      </c>
    </row>
    <row r="41" spans="1:21" ht="21.75" customHeight="1">
      <c r="A41" s="41"/>
      <c r="B41" s="165" t="s">
        <v>26</v>
      </c>
      <c r="C41" s="165"/>
      <c r="D41" s="165"/>
      <c r="E41" s="165"/>
      <c r="F41" s="165"/>
      <c r="G41" s="50">
        <v>300</v>
      </c>
      <c r="H41" s="49">
        <v>3</v>
      </c>
      <c r="I41" s="49">
        <v>0</v>
      </c>
      <c r="J41" s="48">
        <v>0</v>
      </c>
      <c r="K41" s="47">
        <v>0</v>
      </c>
      <c r="L41" s="46">
        <v>126000</v>
      </c>
      <c r="M41" s="36">
        <v>0</v>
      </c>
      <c r="N41" s="36">
        <v>0</v>
      </c>
      <c r="O41" s="45">
        <v>0</v>
      </c>
      <c r="P41" s="10">
        <f>P42+P47</f>
        <v>372632.7</v>
      </c>
      <c r="Q41" s="11" t="e">
        <f>#REF!+Q42+Q47</f>
        <v>#REF!</v>
      </c>
      <c r="R41" s="11" t="e">
        <f>#REF!+R42+R47</f>
        <v>#REF!</v>
      </c>
      <c r="S41" s="10">
        <f>S42+S47</f>
        <v>430000</v>
      </c>
      <c r="T41" s="10">
        <f>T42+T47</f>
        <v>430000</v>
      </c>
      <c r="U41" s="15" t="s">
        <v>10</v>
      </c>
    </row>
    <row r="42" spans="1:21" ht="35.25" customHeight="1">
      <c r="A42" s="41"/>
      <c r="B42" s="51"/>
      <c r="C42" s="136" t="s">
        <v>68</v>
      </c>
      <c r="D42" s="136"/>
      <c r="E42" s="136"/>
      <c r="F42" s="136"/>
      <c r="G42" s="23">
        <v>310</v>
      </c>
      <c r="H42" s="29">
        <v>3</v>
      </c>
      <c r="I42" s="29">
        <v>10</v>
      </c>
      <c r="J42" s="70">
        <v>0</v>
      </c>
      <c r="K42" s="47">
        <v>0</v>
      </c>
      <c r="L42" s="36">
        <v>95400</v>
      </c>
      <c r="M42" s="36">
        <v>0</v>
      </c>
      <c r="N42" s="36">
        <v>0</v>
      </c>
      <c r="O42" s="36">
        <v>0</v>
      </c>
      <c r="P42" s="10">
        <f t="shared" ref="P42:T43" si="2">P44</f>
        <v>369382.7</v>
      </c>
      <c r="Q42" s="11" t="e">
        <f t="shared" si="2"/>
        <v>#REF!</v>
      </c>
      <c r="R42" s="11" t="e">
        <f t="shared" si="2"/>
        <v>#REF!</v>
      </c>
      <c r="S42" s="10">
        <f t="shared" si="2"/>
        <v>400000</v>
      </c>
      <c r="T42" s="10">
        <f t="shared" si="2"/>
        <v>400000</v>
      </c>
      <c r="U42" s="15" t="s">
        <v>10</v>
      </c>
    </row>
    <row r="43" spans="1:21" ht="55.5" customHeight="1">
      <c r="A43" s="41"/>
      <c r="B43" s="51"/>
      <c r="C43" s="33"/>
      <c r="D43" s="33"/>
      <c r="E43" s="33"/>
      <c r="F43" s="118" t="s">
        <v>60</v>
      </c>
      <c r="G43" s="23"/>
      <c r="H43" s="29">
        <v>3</v>
      </c>
      <c r="I43" s="29">
        <v>10</v>
      </c>
      <c r="J43" s="48">
        <v>6700000000</v>
      </c>
      <c r="K43" s="47">
        <v>0</v>
      </c>
      <c r="L43" s="36"/>
      <c r="M43" s="36"/>
      <c r="N43" s="36"/>
      <c r="O43" s="36"/>
      <c r="P43" s="10">
        <f t="shared" si="2"/>
        <v>369382.7</v>
      </c>
      <c r="Q43" s="11" t="e">
        <f t="shared" si="2"/>
        <v>#REF!</v>
      </c>
      <c r="R43" s="11" t="e">
        <f t="shared" si="2"/>
        <v>#REF!</v>
      </c>
      <c r="S43" s="10">
        <f t="shared" si="2"/>
        <v>400000</v>
      </c>
      <c r="T43" s="10">
        <f t="shared" si="2"/>
        <v>400000</v>
      </c>
      <c r="U43" s="15"/>
    </row>
    <row r="44" spans="1:21" ht="36" customHeight="1">
      <c r="A44" s="41"/>
      <c r="B44" s="42"/>
      <c r="C44" s="33"/>
      <c r="D44" s="141" t="s">
        <v>25</v>
      </c>
      <c r="E44" s="141"/>
      <c r="F44" s="141"/>
      <c r="G44" s="23">
        <v>310</v>
      </c>
      <c r="H44" s="22">
        <v>3</v>
      </c>
      <c r="I44" s="22">
        <v>10</v>
      </c>
      <c r="J44" s="21">
        <v>6730000000</v>
      </c>
      <c r="K44" s="37">
        <v>0</v>
      </c>
      <c r="L44" s="36">
        <v>95400</v>
      </c>
      <c r="M44" s="36">
        <v>0</v>
      </c>
      <c r="N44" s="36">
        <v>0</v>
      </c>
      <c r="O44" s="36">
        <v>0</v>
      </c>
      <c r="P44" s="18">
        <f>P45</f>
        <v>369382.7</v>
      </c>
      <c r="Q44" s="35" t="e">
        <f>Q45</f>
        <v>#REF!</v>
      </c>
      <c r="R44" s="35" t="e">
        <f>R45</f>
        <v>#REF!</v>
      </c>
      <c r="S44" s="18">
        <f>S45</f>
        <v>400000</v>
      </c>
      <c r="T44" s="18">
        <f>T45</f>
        <v>400000</v>
      </c>
      <c r="U44" s="15" t="s">
        <v>10</v>
      </c>
    </row>
    <row r="45" spans="1:21" ht="34.5" customHeight="1">
      <c r="A45" s="41"/>
      <c r="B45" s="42"/>
      <c r="C45" s="33"/>
      <c r="D45" s="62"/>
      <c r="E45" s="141" t="s">
        <v>73</v>
      </c>
      <c r="F45" s="141"/>
      <c r="G45" s="50">
        <v>310</v>
      </c>
      <c r="H45" s="22">
        <v>3</v>
      </c>
      <c r="I45" s="22">
        <v>10</v>
      </c>
      <c r="J45" s="21">
        <v>6730095020</v>
      </c>
      <c r="K45" s="37">
        <v>0</v>
      </c>
      <c r="L45" s="36">
        <v>95400</v>
      </c>
      <c r="M45" s="36">
        <v>0</v>
      </c>
      <c r="N45" s="36">
        <v>0</v>
      </c>
      <c r="O45" s="36">
        <v>0</v>
      </c>
      <c r="P45" s="18">
        <f>P46</f>
        <v>369382.7</v>
      </c>
      <c r="Q45" s="35" t="e">
        <f>#REF!+Q46</f>
        <v>#REF!</v>
      </c>
      <c r="R45" s="35" t="e">
        <f>#REF!+R46</f>
        <v>#REF!</v>
      </c>
      <c r="S45" s="18">
        <f>S46</f>
        <v>400000</v>
      </c>
      <c r="T45" s="18">
        <f>T46</f>
        <v>400000</v>
      </c>
      <c r="U45" s="15" t="s">
        <v>10</v>
      </c>
    </row>
    <row r="46" spans="1:21" ht="21.75" customHeight="1">
      <c r="A46" s="41"/>
      <c r="B46" s="42"/>
      <c r="C46" s="33"/>
      <c r="D46" s="38"/>
      <c r="E46" s="62"/>
      <c r="F46" s="61" t="s">
        <v>22</v>
      </c>
      <c r="G46" s="50">
        <v>310</v>
      </c>
      <c r="H46" s="60">
        <v>3</v>
      </c>
      <c r="I46" s="60">
        <v>10</v>
      </c>
      <c r="J46" s="21">
        <v>6730095020</v>
      </c>
      <c r="K46" s="37" t="s">
        <v>14</v>
      </c>
      <c r="L46" s="46">
        <v>85000</v>
      </c>
      <c r="M46" s="36">
        <v>0</v>
      </c>
      <c r="N46" s="36">
        <v>0</v>
      </c>
      <c r="O46" s="45">
        <v>0</v>
      </c>
      <c r="P46" s="18">
        <v>369382.7</v>
      </c>
      <c r="Q46" s="35">
        <v>390300</v>
      </c>
      <c r="R46" s="35">
        <v>390300</v>
      </c>
      <c r="S46" s="18">
        <v>400000</v>
      </c>
      <c r="T46" s="18">
        <v>400000</v>
      </c>
      <c r="U46" s="15" t="s">
        <v>10</v>
      </c>
    </row>
    <row r="47" spans="1:21" ht="25.5" customHeight="1">
      <c r="A47" s="41"/>
      <c r="B47" s="42"/>
      <c r="C47" s="164" t="s">
        <v>6</v>
      </c>
      <c r="D47" s="139"/>
      <c r="E47" s="139"/>
      <c r="F47" s="140"/>
      <c r="G47" s="69"/>
      <c r="H47" s="49">
        <v>3</v>
      </c>
      <c r="I47" s="49">
        <v>14</v>
      </c>
      <c r="J47" s="48">
        <v>0</v>
      </c>
      <c r="K47" s="47">
        <v>0</v>
      </c>
      <c r="L47" s="68"/>
      <c r="M47" s="67"/>
      <c r="N47" s="67"/>
      <c r="O47" s="66"/>
      <c r="P47" s="10">
        <f t="shared" ref="P47:T48" si="3">P49</f>
        <v>3250</v>
      </c>
      <c r="Q47" s="11">
        <f t="shared" si="3"/>
        <v>0</v>
      </c>
      <c r="R47" s="11">
        <f t="shared" si="3"/>
        <v>0</v>
      </c>
      <c r="S47" s="10">
        <f t="shared" si="3"/>
        <v>30000</v>
      </c>
      <c r="T47" s="10">
        <f t="shared" si="3"/>
        <v>30000</v>
      </c>
      <c r="U47" s="15"/>
    </row>
    <row r="48" spans="1:21" ht="46.5" customHeight="1">
      <c r="A48" s="41"/>
      <c r="B48" s="42"/>
      <c r="C48" s="31"/>
      <c r="D48" s="31"/>
      <c r="E48" s="31"/>
      <c r="F48" s="118" t="s">
        <v>60</v>
      </c>
      <c r="G48" s="69"/>
      <c r="H48" s="49">
        <v>3</v>
      </c>
      <c r="I48" s="49">
        <v>14</v>
      </c>
      <c r="J48" s="48">
        <v>6700000000</v>
      </c>
      <c r="K48" s="47">
        <v>0</v>
      </c>
      <c r="L48" s="68"/>
      <c r="M48" s="67"/>
      <c r="N48" s="67"/>
      <c r="O48" s="66"/>
      <c r="P48" s="10">
        <f t="shared" si="3"/>
        <v>3250</v>
      </c>
      <c r="Q48" s="11">
        <f t="shared" si="3"/>
        <v>0</v>
      </c>
      <c r="R48" s="11">
        <f t="shared" si="3"/>
        <v>0</v>
      </c>
      <c r="S48" s="10">
        <f t="shared" si="3"/>
        <v>30000</v>
      </c>
      <c r="T48" s="10">
        <f t="shared" si="3"/>
        <v>30000</v>
      </c>
      <c r="U48" s="15"/>
    </row>
    <row r="49" spans="1:21" ht="37.5" customHeight="1">
      <c r="A49" s="41"/>
      <c r="B49" s="42"/>
      <c r="C49" s="65"/>
      <c r="D49" s="64"/>
      <c r="E49" s="63"/>
      <c r="F49" s="43" t="s">
        <v>24</v>
      </c>
      <c r="G49" s="23"/>
      <c r="H49" s="22">
        <v>3</v>
      </c>
      <c r="I49" s="22">
        <v>14</v>
      </c>
      <c r="J49" s="21">
        <v>6740000000</v>
      </c>
      <c r="K49" s="37">
        <v>0</v>
      </c>
      <c r="L49" s="36"/>
      <c r="M49" s="36"/>
      <c r="N49" s="36"/>
      <c r="O49" s="36"/>
      <c r="P49" s="18">
        <f t="shared" ref="P49:T50" si="4">P50</f>
        <v>3250</v>
      </c>
      <c r="Q49" s="35">
        <f t="shared" si="4"/>
        <v>0</v>
      </c>
      <c r="R49" s="35">
        <f t="shared" si="4"/>
        <v>0</v>
      </c>
      <c r="S49" s="18">
        <f t="shared" si="4"/>
        <v>30000</v>
      </c>
      <c r="T49" s="18">
        <f t="shared" si="4"/>
        <v>30000</v>
      </c>
      <c r="U49" s="15"/>
    </row>
    <row r="50" spans="1:21">
      <c r="A50" s="41"/>
      <c r="B50" s="42"/>
      <c r="C50" s="65"/>
      <c r="D50" s="64"/>
      <c r="E50" s="63"/>
      <c r="F50" s="43" t="s">
        <v>23</v>
      </c>
      <c r="G50" s="23"/>
      <c r="H50" s="22">
        <v>3</v>
      </c>
      <c r="I50" s="22">
        <v>14</v>
      </c>
      <c r="J50" s="21">
        <v>6740020040</v>
      </c>
      <c r="K50" s="37">
        <v>0</v>
      </c>
      <c r="L50" s="36"/>
      <c r="M50" s="36"/>
      <c r="N50" s="36"/>
      <c r="O50" s="36"/>
      <c r="P50" s="18">
        <f t="shared" si="4"/>
        <v>3250</v>
      </c>
      <c r="Q50" s="35">
        <f t="shared" si="4"/>
        <v>0</v>
      </c>
      <c r="R50" s="35">
        <f t="shared" si="4"/>
        <v>0</v>
      </c>
      <c r="S50" s="18">
        <f t="shared" si="4"/>
        <v>30000</v>
      </c>
      <c r="T50" s="18">
        <f t="shared" si="4"/>
        <v>30000</v>
      </c>
      <c r="U50" s="15"/>
    </row>
    <row r="51" spans="1:21" ht="21.75" customHeight="1">
      <c r="A51" s="41"/>
      <c r="B51" s="42"/>
      <c r="C51" s="65"/>
      <c r="D51" s="64"/>
      <c r="E51" s="63"/>
      <c r="F51" s="61" t="s">
        <v>22</v>
      </c>
      <c r="G51" s="23"/>
      <c r="H51" s="22">
        <v>3</v>
      </c>
      <c r="I51" s="22">
        <v>14</v>
      </c>
      <c r="J51" s="21">
        <v>6740020040</v>
      </c>
      <c r="K51" s="37">
        <v>240</v>
      </c>
      <c r="L51" s="36"/>
      <c r="M51" s="36"/>
      <c r="N51" s="36"/>
      <c r="O51" s="36"/>
      <c r="P51" s="18">
        <v>3250</v>
      </c>
      <c r="Q51" s="35"/>
      <c r="R51" s="35"/>
      <c r="S51" s="18">
        <v>30000</v>
      </c>
      <c r="T51" s="18">
        <v>30000</v>
      </c>
      <c r="U51" s="15"/>
    </row>
    <row r="52" spans="1:21" ht="14.25" customHeight="1">
      <c r="A52" s="41"/>
      <c r="B52" s="165" t="s">
        <v>21</v>
      </c>
      <c r="C52" s="165"/>
      <c r="D52" s="165"/>
      <c r="E52" s="165"/>
      <c r="F52" s="165"/>
      <c r="G52" s="50">
        <v>400</v>
      </c>
      <c r="H52" s="49">
        <v>4</v>
      </c>
      <c r="I52" s="49">
        <v>0</v>
      </c>
      <c r="J52" s="48">
        <v>0</v>
      </c>
      <c r="K52" s="47">
        <v>0</v>
      </c>
      <c r="L52" s="46">
        <v>1405800</v>
      </c>
      <c r="M52" s="36">
        <v>0</v>
      </c>
      <c r="N52" s="36">
        <v>0</v>
      </c>
      <c r="O52" s="45">
        <v>0</v>
      </c>
      <c r="P52" s="10">
        <f>P53</f>
        <v>2072960</v>
      </c>
      <c r="Q52" s="11">
        <f>Q53</f>
        <v>1047000</v>
      </c>
      <c r="R52" s="11">
        <f>R53</f>
        <v>1047000</v>
      </c>
      <c r="S52" s="10">
        <f>S53</f>
        <v>1263000</v>
      </c>
      <c r="T52" s="10">
        <f>T53+T58</f>
        <v>1653000</v>
      </c>
      <c r="U52" s="15" t="s">
        <v>10</v>
      </c>
    </row>
    <row r="53" spans="1:21" ht="14.25" customHeight="1">
      <c r="A53" s="41"/>
      <c r="B53" s="51"/>
      <c r="C53" s="136" t="s">
        <v>5</v>
      </c>
      <c r="D53" s="136"/>
      <c r="E53" s="136"/>
      <c r="F53" s="136"/>
      <c r="G53" s="50">
        <v>409</v>
      </c>
      <c r="H53" s="49">
        <v>4</v>
      </c>
      <c r="I53" s="49">
        <v>9</v>
      </c>
      <c r="J53" s="48">
        <v>0</v>
      </c>
      <c r="K53" s="47">
        <v>0</v>
      </c>
      <c r="L53" s="46">
        <v>1400000</v>
      </c>
      <c r="M53" s="36">
        <v>0</v>
      </c>
      <c r="N53" s="36">
        <v>0</v>
      </c>
      <c r="O53" s="45">
        <v>0</v>
      </c>
      <c r="P53" s="10">
        <f t="shared" ref="P53:T54" si="5">P55</f>
        <v>2072960</v>
      </c>
      <c r="Q53" s="11">
        <f t="shared" si="5"/>
        <v>1047000</v>
      </c>
      <c r="R53" s="11">
        <f t="shared" si="5"/>
        <v>1047000</v>
      </c>
      <c r="S53" s="10">
        <f t="shared" si="5"/>
        <v>1263000</v>
      </c>
      <c r="T53" s="10">
        <f t="shared" si="5"/>
        <v>1290000</v>
      </c>
      <c r="U53" s="15" t="s">
        <v>10</v>
      </c>
    </row>
    <row r="54" spans="1:21" ht="57.75" customHeight="1">
      <c r="A54" s="41"/>
      <c r="B54" s="51"/>
      <c r="C54" s="44"/>
      <c r="D54" s="33"/>
      <c r="E54" s="33"/>
      <c r="F54" s="118" t="s">
        <v>60</v>
      </c>
      <c r="G54" s="50"/>
      <c r="H54" s="49">
        <v>4</v>
      </c>
      <c r="I54" s="49">
        <v>9</v>
      </c>
      <c r="J54" s="48">
        <v>6700000000</v>
      </c>
      <c r="K54" s="47">
        <v>0</v>
      </c>
      <c r="L54" s="46"/>
      <c r="M54" s="36"/>
      <c r="N54" s="36"/>
      <c r="O54" s="45"/>
      <c r="P54" s="10">
        <f>P55</f>
        <v>2072960</v>
      </c>
      <c r="Q54" s="11">
        <f t="shared" si="5"/>
        <v>1047000</v>
      </c>
      <c r="R54" s="11">
        <f t="shared" si="5"/>
        <v>1047000</v>
      </c>
      <c r="S54" s="10">
        <f t="shared" si="5"/>
        <v>1263000</v>
      </c>
      <c r="T54" s="10">
        <f t="shared" si="5"/>
        <v>1290000</v>
      </c>
      <c r="U54" s="15"/>
    </row>
    <row r="55" spans="1:21" ht="26.25" customHeight="1">
      <c r="A55" s="41"/>
      <c r="B55" s="42"/>
      <c r="C55" s="44"/>
      <c r="D55" s="141" t="s">
        <v>20</v>
      </c>
      <c r="E55" s="141"/>
      <c r="F55" s="141"/>
      <c r="G55" s="23">
        <v>409</v>
      </c>
      <c r="H55" s="22">
        <v>4</v>
      </c>
      <c r="I55" s="22">
        <v>9</v>
      </c>
      <c r="J55" s="21">
        <v>6750000000</v>
      </c>
      <c r="K55" s="37">
        <v>0</v>
      </c>
      <c r="L55" s="36">
        <v>1400000</v>
      </c>
      <c r="M55" s="36">
        <v>0</v>
      </c>
      <c r="N55" s="36">
        <v>0</v>
      </c>
      <c r="O55" s="36">
        <v>0</v>
      </c>
      <c r="P55" s="18">
        <f>P56</f>
        <v>2072960</v>
      </c>
      <c r="Q55" s="35">
        <f t="shared" ref="P55:T56" si="6">Q56</f>
        <v>1047000</v>
      </c>
      <c r="R55" s="35">
        <f t="shared" si="6"/>
        <v>1047000</v>
      </c>
      <c r="S55" s="18">
        <f t="shared" si="6"/>
        <v>1263000</v>
      </c>
      <c r="T55" s="18">
        <f t="shared" si="6"/>
        <v>1290000</v>
      </c>
      <c r="U55" s="15" t="s">
        <v>10</v>
      </c>
    </row>
    <row r="56" spans="1:21" ht="28.5" customHeight="1">
      <c r="A56" s="41"/>
      <c r="B56" s="42"/>
      <c r="C56" s="33"/>
      <c r="D56" s="38"/>
      <c r="E56" s="141" t="s">
        <v>74</v>
      </c>
      <c r="F56" s="141"/>
      <c r="G56" s="23">
        <v>409</v>
      </c>
      <c r="H56" s="22">
        <v>4</v>
      </c>
      <c r="I56" s="22">
        <v>9</v>
      </c>
      <c r="J56" s="21">
        <v>6750095280</v>
      </c>
      <c r="K56" s="37">
        <v>0</v>
      </c>
      <c r="L56" s="36">
        <v>900000</v>
      </c>
      <c r="M56" s="36">
        <v>0</v>
      </c>
      <c r="N56" s="36">
        <v>0</v>
      </c>
      <c r="O56" s="36">
        <v>0</v>
      </c>
      <c r="P56" s="18">
        <f t="shared" si="6"/>
        <v>2072960</v>
      </c>
      <c r="Q56" s="35">
        <f t="shared" si="6"/>
        <v>1047000</v>
      </c>
      <c r="R56" s="35">
        <f t="shared" si="6"/>
        <v>1047000</v>
      </c>
      <c r="S56" s="18">
        <f t="shared" si="6"/>
        <v>1263000</v>
      </c>
      <c r="T56" s="18">
        <f t="shared" si="6"/>
        <v>1290000</v>
      </c>
      <c r="U56" s="15" t="s">
        <v>10</v>
      </c>
    </row>
    <row r="57" spans="1:21" ht="21.75" customHeight="1">
      <c r="A57" s="41"/>
      <c r="B57" s="42"/>
      <c r="C57" s="33"/>
      <c r="D57" s="38"/>
      <c r="E57" s="38"/>
      <c r="F57" s="61" t="s">
        <v>22</v>
      </c>
      <c r="G57" s="23">
        <v>409</v>
      </c>
      <c r="H57" s="22">
        <v>4</v>
      </c>
      <c r="I57" s="22">
        <v>9</v>
      </c>
      <c r="J57" s="21">
        <v>6750095280</v>
      </c>
      <c r="K57" s="37" t="s">
        <v>14</v>
      </c>
      <c r="L57" s="36">
        <v>900000</v>
      </c>
      <c r="M57" s="36">
        <v>0</v>
      </c>
      <c r="N57" s="36">
        <v>0</v>
      </c>
      <c r="O57" s="36">
        <v>0</v>
      </c>
      <c r="P57" s="18">
        <v>2072960</v>
      </c>
      <c r="Q57" s="35">
        <v>1047000</v>
      </c>
      <c r="R57" s="35">
        <v>1047000</v>
      </c>
      <c r="S57" s="18">
        <v>1263000</v>
      </c>
      <c r="T57" s="18">
        <v>1290000</v>
      </c>
      <c r="U57" s="15" t="s">
        <v>10</v>
      </c>
    </row>
    <row r="58" spans="1:21" ht="21.75" customHeight="1">
      <c r="A58" s="41"/>
      <c r="B58" s="130"/>
      <c r="C58" s="156" t="s">
        <v>56</v>
      </c>
      <c r="D58" s="157"/>
      <c r="E58" s="157"/>
      <c r="F58" s="158"/>
      <c r="G58" s="69"/>
      <c r="H58" s="29">
        <v>4</v>
      </c>
      <c r="I58" s="49">
        <v>12</v>
      </c>
      <c r="J58" s="135" t="s">
        <v>75</v>
      </c>
      <c r="K58" s="47">
        <v>0</v>
      </c>
      <c r="L58" s="68"/>
      <c r="M58" s="67"/>
      <c r="N58" s="67"/>
      <c r="O58" s="66"/>
      <c r="P58" s="10">
        <v>0</v>
      </c>
      <c r="Q58" s="11"/>
      <c r="R58" s="11"/>
      <c r="S58" s="10">
        <v>0</v>
      </c>
      <c r="T58" s="10">
        <f>T62</f>
        <v>363000</v>
      </c>
      <c r="U58" s="15"/>
    </row>
    <row r="59" spans="1:21" ht="57" customHeight="1">
      <c r="A59" s="41"/>
      <c r="B59" s="133"/>
      <c r="C59" s="128"/>
      <c r="D59" s="128"/>
      <c r="E59" s="128"/>
      <c r="F59" s="134" t="s">
        <v>60</v>
      </c>
      <c r="G59" s="69"/>
      <c r="H59" s="29">
        <v>4</v>
      </c>
      <c r="I59" s="49">
        <v>12</v>
      </c>
      <c r="J59" s="116">
        <v>6700000000</v>
      </c>
      <c r="K59" s="47">
        <v>0</v>
      </c>
      <c r="L59" s="68"/>
      <c r="M59" s="67"/>
      <c r="N59" s="67"/>
      <c r="O59" s="66"/>
      <c r="P59" s="10">
        <v>0</v>
      </c>
      <c r="Q59" s="11"/>
      <c r="R59" s="11"/>
      <c r="S59" s="10">
        <v>0</v>
      </c>
      <c r="T59" s="10">
        <v>363000</v>
      </c>
      <c r="U59" s="15"/>
    </row>
    <row r="60" spans="1:21" ht="33" customHeight="1">
      <c r="A60" s="41"/>
      <c r="B60" s="131"/>
      <c r="C60" s="132"/>
      <c r="D60" s="159" t="s">
        <v>57</v>
      </c>
      <c r="E60" s="160"/>
      <c r="F60" s="161"/>
      <c r="G60" s="50"/>
      <c r="H60" s="22">
        <v>4</v>
      </c>
      <c r="I60" s="60">
        <v>12</v>
      </c>
      <c r="J60" s="117" t="s">
        <v>76</v>
      </c>
      <c r="K60" s="37">
        <v>0</v>
      </c>
      <c r="L60" s="46"/>
      <c r="M60" s="36"/>
      <c r="N60" s="36"/>
      <c r="O60" s="45"/>
      <c r="P60" s="18">
        <v>0</v>
      </c>
      <c r="Q60" s="35"/>
      <c r="R60" s="35"/>
      <c r="S60" s="18">
        <v>0</v>
      </c>
      <c r="T60" s="18">
        <v>363000</v>
      </c>
      <c r="U60" s="15"/>
    </row>
    <row r="61" spans="1:21" ht="67.5" customHeight="1">
      <c r="A61" s="41"/>
      <c r="B61" s="65"/>
      <c r="C61" s="114"/>
      <c r="D61" s="113"/>
      <c r="E61" s="162" t="s">
        <v>59</v>
      </c>
      <c r="F61" s="163"/>
      <c r="G61" s="50"/>
      <c r="H61" s="22">
        <v>4</v>
      </c>
      <c r="I61" s="60">
        <v>12</v>
      </c>
      <c r="J61" s="117" t="s">
        <v>58</v>
      </c>
      <c r="K61" s="37">
        <v>0</v>
      </c>
      <c r="L61" s="46"/>
      <c r="M61" s="36"/>
      <c r="N61" s="36"/>
      <c r="O61" s="45"/>
      <c r="P61" s="18">
        <v>0</v>
      </c>
      <c r="Q61" s="35"/>
      <c r="R61" s="35"/>
      <c r="S61" s="18">
        <v>0</v>
      </c>
      <c r="T61" s="18">
        <f>T62</f>
        <v>363000</v>
      </c>
      <c r="U61" s="15"/>
    </row>
    <row r="62" spans="1:21" ht="21.75" customHeight="1">
      <c r="A62" s="41"/>
      <c r="B62" s="65"/>
      <c r="C62" s="114"/>
      <c r="D62" s="113"/>
      <c r="E62" s="113"/>
      <c r="F62" s="61" t="s">
        <v>22</v>
      </c>
      <c r="G62" s="50"/>
      <c r="H62" s="22">
        <v>4</v>
      </c>
      <c r="I62" s="60">
        <v>12</v>
      </c>
      <c r="J62" s="117" t="s">
        <v>58</v>
      </c>
      <c r="K62" s="37">
        <v>240</v>
      </c>
      <c r="L62" s="46"/>
      <c r="M62" s="36"/>
      <c r="N62" s="36"/>
      <c r="O62" s="45"/>
      <c r="P62" s="18">
        <v>0</v>
      </c>
      <c r="Q62" s="35"/>
      <c r="R62" s="35"/>
      <c r="S62" s="18">
        <v>0</v>
      </c>
      <c r="T62" s="18">
        <v>363000</v>
      </c>
      <c r="U62" s="15"/>
    </row>
    <row r="63" spans="1:21" ht="14.25" customHeight="1">
      <c r="A63" s="41"/>
      <c r="B63" s="149" t="s">
        <v>19</v>
      </c>
      <c r="C63" s="136"/>
      <c r="D63" s="136"/>
      <c r="E63" s="136"/>
      <c r="F63" s="136"/>
      <c r="G63" s="50">
        <v>500</v>
      </c>
      <c r="H63" s="49">
        <v>5</v>
      </c>
      <c r="I63" s="49">
        <v>0</v>
      </c>
      <c r="J63" s="48">
        <v>0</v>
      </c>
      <c r="K63" s="47">
        <v>0</v>
      </c>
      <c r="L63" s="46">
        <v>2945500</v>
      </c>
      <c r="M63" s="36">
        <v>0</v>
      </c>
      <c r="N63" s="36">
        <v>0</v>
      </c>
      <c r="O63" s="45">
        <v>0</v>
      </c>
      <c r="P63" s="10">
        <f>P64</f>
        <v>2740910.31</v>
      </c>
      <c r="Q63" s="11" t="e">
        <f>#REF!+Q64</f>
        <v>#REF!</v>
      </c>
      <c r="R63" s="11" t="e">
        <f>#REF!+R64</f>
        <v>#REF!</v>
      </c>
      <c r="S63" s="10">
        <f>S64</f>
        <v>3448748</v>
      </c>
      <c r="T63" s="10">
        <f>T64</f>
        <v>3351144</v>
      </c>
      <c r="U63" s="15" t="s">
        <v>10</v>
      </c>
    </row>
    <row r="64" spans="1:21" ht="14.25" customHeight="1">
      <c r="A64" s="41"/>
      <c r="B64" s="51"/>
      <c r="C64" s="136" t="s">
        <v>4</v>
      </c>
      <c r="D64" s="136"/>
      <c r="E64" s="136"/>
      <c r="F64" s="136"/>
      <c r="G64" s="50">
        <v>503</v>
      </c>
      <c r="H64" s="49">
        <v>5</v>
      </c>
      <c r="I64" s="49">
        <v>3</v>
      </c>
      <c r="J64" s="48">
        <v>0</v>
      </c>
      <c r="K64" s="47">
        <v>0</v>
      </c>
      <c r="L64" s="46">
        <v>2861300</v>
      </c>
      <c r="M64" s="36">
        <v>0</v>
      </c>
      <c r="N64" s="36">
        <v>0</v>
      </c>
      <c r="O64" s="45">
        <v>0</v>
      </c>
      <c r="P64" s="10">
        <f>P65</f>
        <v>2740910.31</v>
      </c>
      <c r="Q64" s="11">
        <f t="shared" ref="Q64:T65" si="7">Q66</f>
        <v>2401400</v>
      </c>
      <c r="R64" s="11">
        <f t="shared" si="7"/>
        <v>2401400</v>
      </c>
      <c r="S64" s="10">
        <f t="shared" si="7"/>
        <v>3448748</v>
      </c>
      <c r="T64" s="10">
        <f t="shared" si="7"/>
        <v>3351144</v>
      </c>
      <c r="U64" s="15" t="s">
        <v>10</v>
      </c>
    </row>
    <row r="65" spans="1:21" ht="56.25" customHeight="1">
      <c r="A65" s="41"/>
      <c r="B65" s="51"/>
      <c r="C65" s="44"/>
      <c r="D65" s="33"/>
      <c r="E65" s="33"/>
      <c r="F65" s="118" t="s">
        <v>60</v>
      </c>
      <c r="G65" s="50"/>
      <c r="H65" s="49">
        <v>5</v>
      </c>
      <c r="I65" s="49">
        <v>3</v>
      </c>
      <c r="J65" s="48">
        <v>6700000000</v>
      </c>
      <c r="K65" s="47">
        <v>0</v>
      </c>
      <c r="L65" s="46"/>
      <c r="M65" s="36"/>
      <c r="N65" s="36"/>
      <c r="O65" s="45"/>
      <c r="P65" s="10">
        <f>P67</f>
        <v>2740910.31</v>
      </c>
      <c r="Q65" s="11">
        <f t="shared" si="7"/>
        <v>2401400</v>
      </c>
      <c r="R65" s="11">
        <f t="shared" si="7"/>
        <v>2401400</v>
      </c>
      <c r="S65" s="10">
        <f t="shared" si="7"/>
        <v>3448748</v>
      </c>
      <c r="T65" s="10">
        <f t="shared" si="7"/>
        <v>3351144</v>
      </c>
      <c r="U65" s="15"/>
    </row>
    <row r="66" spans="1:21" ht="27" customHeight="1">
      <c r="A66" s="41"/>
      <c r="B66" s="42"/>
      <c r="C66" s="44"/>
      <c r="D66" s="141" t="s">
        <v>18</v>
      </c>
      <c r="E66" s="141"/>
      <c r="F66" s="141"/>
      <c r="G66" s="23">
        <v>503</v>
      </c>
      <c r="H66" s="22">
        <v>5</v>
      </c>
      <c r="I66" s="22">
        <v>3</v>
      </c>
      <c r="J66" s="21">
        <v>6760000000</v>
      </c>
      <c r="K66" s="37">
        <v>0</v>
      </c>
      <c r="L66" s="36">
        <v>2861300</v>
      </c>
      <c r="M66" s="36">
        <v>0</v>
      </c>
      <c r="N66" s="36">
        <v>0</v>
      </c>
      <c r="O66" s="36">
        <v>0</v>
      </c>
      <c r="P66" s="18">
        <f t="shared" ref="P66:T66" si="8">P67</f>
        <v>2740910.31</v>
      </c>
      <c r="Q66" s="35">
        <f t="shared" si="8"/>
        <v>2401400</v>
      </c>
      <c r="R66" s="35">
        <f t="shared" si="8"/>
        <v>2401400</v>
      </c>
      <c r="S66" s="18">
        <f t="shared" si="8"/>
        <v>3448748</v>
      </c>
      <c r="T66" s="18">
        <f t="shared" si="8"/>
        <v>3351144</v>
      </c>
      <c r="U66" s="15" t="s">
        <v>10</v>
      </c>
    </row>
    <row r="67" spans="1:21" ht="22.5" customHeight="1">
      <c r="A67" s="41"/>
      <c r="B67" s="42"/>
      <c r="C67" s="33"/>
      <c r="D67" s="38"/>
      <c r="E67" s="141" t="s">
        <v>77</v>
      </c>
      <c r="F67" s="141"/>
      <c r="G67" s="23">
        <v>503</v>
      </c>
      <c r="H67" s="22">
        <v>5</v>
      </c>
      <c r="I67" s="22">
        <v>3</v>
      </c>
      <c r="J67" s="21">
        <v>6760095310</v>
      </c>
      <c r="K67" s="37">
        <v>0</v>
      </c>
      <c r="L67" s="36">
        <v>2861300</v>
      </c>
      <c r="M67" s="36">
        <v>0</v>
      </c>
      <c r="N67" s="36">
        <v>0</v>
      </c>
      <c r="O67" s="36">
        <v>0</v>
      </c>
      <c r="P67" s="18">
        <f>P68</f>
        <v>2740910.31</v>
      </c>
      <c r="Q67" s="35">
        <f>Q68</f>
        <v>2401400</v>
      </c>
      <c r="R67" s="35">
        <f>R68</f>
        <v>2401400</v>
      </c>
      <c r="S67" s="18">
        <f>S68</f>
        <v>3448748</v>
      </c>
      <c r="T67" s="18">
        <f>T68</f>
        <v>3351144</v>
      </c>
      <c r="U67" s="15" t="s">
        <v>10</v>
      </c>
    </row>
    <row r="68" spans="1:21" ht="21.75" customHeight="1">
      <c r="A68" s="41"/>
      <c r="B68" s="42"/>
      <c r="C68" s="33"/>
      <c r="D68" s="38"/>
      <c r="E68" s="62"/>
      <c r="F68" s="61" t="s">
        <v>22</v>
      </c>
      <c r="G68" s="50">
        <v>503</v>
      </c>
      <c r="H68" s="60">
        <v>5</v>
      </c>
      <c r="I68" s="60">
        <v>3</v>
      </c>
      <c r="J68" s="101">
        <v>6760095310</v>
      </c>
      <c r="K68" s="37" t="s">
        <v>14</v>
      </c>
      <c r="L68" s="46">
        <v>2861300</v>
      </c>
      <c r="M68" s="36">
        <v>0</v>
      </c>
      <c r="N68" s="36">
        <v>0</v>
      </c>
      <c r="O68" s="45">
        <v>0</v>
      </c>
      <c r="P68" s="18">
        <v>2740910.31</v>
      </c>
      <c r="Q68" s="35">
        <v>2401400</v>
      </c>
      <c r="R68" s="35">
        <v>2401400</v>
      </c>
      <c r="S68" s="18">
        <v>3448748</v>
      </c>
      <c r="T68" s="18">
        <v>3351144</v>
      </c>
      <c r="U68" s="15" t="s">
        <v>10</v>
      </c>
    </row>
    <row r="69" spans="1:21" ht="14.25" customHeight="1">
      <c r="A69" s="41"/>
      <c r="B69" s="142" t="s">
        <v>17</v>
      </c>
      <c r="C69" s="142"/>
      <c r="D69" s="142"/>
      <c r="E69" s="142"/>
      <c r="F69" s="142"/>
      <c r="G69" s="59">
        <v>800</v>
      </c>
      <c r="H69" s="58">
        <v>8</v>
      </c>
      <c r="I69" s="58">
        <v>0</v>
      </c>
      <c r="J69" s="57">
        <v>0</v>
      </c>
      <c r="K69" s="56">
        <v>0</v>
      </c>
      <c r="L69" s="55">
        <v>3431800</v>
      </c>
      <c r="M69" s="54">
        <v>0</v>
      </c>
      <c r="N69" s="54">
        <v>0</v>
      </c>
      <c r="O69" s="53">
        <v>0</v>
      </c>
      <c r="P69" s="10">
        <f>P70</f>
        <v>2991932.02</v>
      </c>
      <c r="Q69" s="52" t="e">
        <f>Q70</f>
        <v>#REF!</v>
      </c>
      <c r="R69" s="52" t="e">
        <f>R70</f>
        <v>#REF!</v>
      </c>
      <c r="S69" s="10">
        <f>S70</f>
        <v>2951700</v>
      </c>
      <c r="T69" s="10">
        <f>T70</f>
        <v>2988700</v>
      </c>
      <c r="U69" s="15" t="s">
        <v>10</v>
      </c>
    </row>
    <row r="70" spans="1:21" ht="14.25" customHeight="1">
      <c r="A70" s="41"/>
      <c r="B70" s="51"/>
      <c r="C70" s="136" t="s">
        <v>3</v>
      </c>
      <c r="D70" s="136"/>
      <c r="E70" s="136"/>
      <c r="F70" s="136"/>
      <c r="G70" s="50">
        <v>801</v>
      </c>
      <c r="H70" s="49">
        <v>8</v>
      </c>
      <c r="I70" s="49">
        <v>1</v>
      </c>
      <c r="J70" s="48">
        <v>0</v>
      </c>
      <c r="K70" s="47">
        <v>0</v>
      </c>
      <c r="L70" s="46">
        <v>3431800</v>
      </c>
      <c r="M70" s="36">
        <v>0</v>
      </c>
      <c r="N70" s="36">
        <v>0</v>
      </c>
      <c r="O70" s="45">
        <v>0</v>
      </c>
      <c r="P70" s="10">
        <f>P72</f>
        <v>2991932.02</v>
      </c>
      <c r="Q70" s="11" t="e">
        <f>Q72</f>
        <v>#REF!</v>
      </c>
      <c r="R70" s="11" t="e">
        <f>R72</f>
        <v>#REF!</v>
      </c>
      <c r="S70" s="10">
        <f>S72</f>
        <v>2951700</v>
      </c>
      <c r="T70" s="10">
        <f>T72</f>
        <v>2988700</v>
      </c>
      <c r="U70" s="15" t="s">
        <v>10</v>
      </c>
    </row>
    <row r="71" spans="1:21" ht="54.75" customHeight="1">
      <c r="A71" s="41"/>
      <c r="B71" s="51"/>
      <c r="C71" s="44"/>
      <c r="D71" s="33"/>
      <c r="E71" s="33"/>
      <c r="F71" s="118" t="s">
        <v>60</v>
      </c>
      <c r="G71" s="50"/>
      <c r="H71" s="49">
        <v>8</v>
      </c>
      <c r="I71" s="49">
        <v>1</v>
      </c>
      <c r="J71" s="48">
        <v>6700000000</v>
      </c>
      <c r="K71" s="47">
        <v>0</v>
      </c>
      <c r="L71" s="46"/>
      <c r="M71" s="36"/>
      <c r="N71" s="36"/>
      <c r="O71" s="45"/>
      <c r="P71" s="10">
        <f>P72</f>
        <v>2991932.02</v>
      </c>
      <c r="Q71" s="11">
        <f>Q75</f>
        <v>570000</v>
      </c>
      <c r="R71" s="11">
        <f>R75</f>
        <v>570000</v>
      </c>
      <c r="S71" s="10">
        <f>S72</f>
        <v>2951700</v>
      </c>
      <c r="T71" s="10">
        <f>T72</f>
        <v>2988700</v>
      </c>
      <c r="U71" s="15"/>
    </row>
    <row r="72" spans="1:21" ht="29.25" customHeight="1">
      <c r="A72" s="41"/>
      <c r="B72" s="42"/>
      <c r="C72" s="44"/>
      <c r="D72" s="141" t="s">
        <v>64</v>
      </c>
      <c r="E72" s="141"/>
      <c r="F72" s="141"/>
      <c r="G72" s="23">
        <v>801</v>
      </c>
      <c r="H72" s="22">
        <v>8</v>
      </c>
      <c r="I72" s="22">
        <v>1</v>
      </c>
      <c r="J72" s="21">
        <v>6770000000</v>
      </c>
      <c r="K72" s="37">
        <v>0</v>
      </c>
      <c r="L72" s="36">
        <v>606000</v>
      </c>
      <c r="M72" s="36">
        <v>0</v>
      </c>
      <c r="N72" s="36">
        <v>0</v>
      </c>
      <c r="O72" s="36">
        <v>0</v>
      </c>
      <c r="P72" s="18">
        <f>P74+P76+P78</f>
        <v>2991932.02</v>
      </c>
      <c r="Q72" s="35" t="e">
        <f>Q75+#REF!</f>
        <v>#REF!</v>
      </c>
      <c r="R72" s="35" t="e">
        <f>R75+#REF!</f>
        <v>#REF!</v>
      </c>
      <c r="S72" s="18">
        <f>S75+S73</f>
        <v>2951700</v>
      </c>
      <c r="T72" s="18">
        <f>T73+T75</f>
        <v>2988700</v>
      </c>
      <c r="U72" s="15" t="s">
        <v>10</v>
      </c>
    </row>
    <row r="73" spans="1:21" ht="48" customHeight="1">
      <c r="A73" s="41"/>
      <c r="B73" s="42"/>
      <c r="C73" s="44"/>
      <c r="D73" s="38"/>
      <c r="E73" s="38"/>
      <c r="F73" s="141" t="s">
        <v>16</v>
      </c>
      <c r="G73" s="141"/>
      <c r="H73" s="22">
        <v>8</v>
      </c>
      <c r="I73" s="22">
        <v>1</v>
      </c>
      <c r="J73" s="21">
        <v>6770075080</v>
      </c>
      <c r="K73" s="37">
        <v>0</v>
      </c>
      <c r="L73" s="36"/>
      <c r="M73" s="36"/>
      <c r="N73" s="36"/>
      <c r="O73" s="36"/>
      <c r="P73" s="18">
        <f>P74</f>
        <v>1886370</v>
      </c>
      <c r="Q73" s="35"/>
      <c r="R73" s="35"/>
      <c r="S73" s="18">
        <f>S74</f>
        <v>2246700</v>
      </c>
      <c r="T73" s="18">
        <f>T74</f>
        <v>2246700</v>
      </c>
      <c r="U73" s="15"/>
    </row>
    <row r="74" spans="1:21">
      <c r="A74" s="41"/>
      <c r="B74" s="42"/>
      <c r="C74" s="44"/>
      <c r="D74" s="38"/>
      <c r="E74" s="38"/>
      <c r="F74" s="43" t="s">
        <v>0</v>
      </c>
      <c r="G74" s="38"/>
      <c r="H74" s="22">
        <v>8</v>
      </c>
      <c r="I74" s="22">
        <v>1</v>
      </c>
      <c r="J74" s="101">
        <v>6770075080</v>
      </c>
      <c r="K74" s="102">
        <v>540</v>
      </c>
      <c r="L74" s="102"/>
      <c r="M74" s="102"/>
      <c r="N74" s="102"/>
      <c r="O74" s="102"/>
      <c r="P74" s="16">
        <v>1886370</v>
      </c>
      <c r="Q74" s="103">
        <v>2009200</v>
      </c>
      <c r="R74" s="103">
        <v>2009200</v>
      </c>
      <c r="S74" s="16">
        <v>2246700</v>
      </c>
      <c r="T74" s="16">
        <v>2246700</v>
      </c>
      <c r="U74" s="15"/>
    </row>
    <row r="75" spans="1:21" ht="40.5" customHeight="1">
      <c r="A75" s="41"/>
      <c r="B75" s="42"/>
      <c r="C75" s="33"/>
      <c r="D75" s="38"/>
      <c r="E75" s="141" t="s">
        <v>15</v>
      </c>
      <c r="F75" s="141"/>
      <c r="G75" s="23">
        <v>801</v>
      </c>
      <c r="H75" s="22">
        <v>8</v>
      </c>
      <c r="I75" s="22">
        <v>1</v>
      </c>
      <c r="J75" s="21">
        <v>6770095220</v>
      </c>
      <c r="K75" s="37">
        <v>0</v>
      </c>
      <c r="L75" s="36">
        <v>606000</v>
      </c>
      <c r="M75" s="36">
        <v>0</v>
      </c>
      <c r="N75" s="36">
        <v>0</v>
      </c>
      <c r="O75" s="36">
        <v>0</v>
      </c>
      <c r="P75" s="18">
        <f>P76</f>
        <v>745232.02</v>
      </c>
      <c r="Q75" s="35">
        <f>Q76</f>
        <v>570000</v>
      </c>
      <c r="R75" s="35">
        <f>R76</f>
        <v>570000</v>
      </c>
      <c r="S75" s="18">
        <f>S76</f>
        <v>705000</v>
      </c>
      <c r="T75" s="18">
        <f>T76</f>
        <v>742000</v>
      </c>
      <c r="U75" s="15" t="s">
        <v>10</v>
      </c>
    </row>
    <row r="76" spans="1:21" ht="26.25" customHeight="1">
      <c r="A76" s="41"/>
      <c r="B76" s="40"/>
      <c r="C76" s="39"/>
      <c r="D76" s="38"/>
      <c r="E76" s="38"/>
      <c r="F76" s="124" t="s">
        <v>22</v>
      </c>
      <c r="G76" s="23"/>
      <c r="H76" s="22">
        <v>8</v>
      </c>
      <c r="I76" s="22">
        <v>1</v>
      </c>
      <c r="J76" s="21">
        <v>6770095220</v>
      </c>
      <c r="K76" s="37" t="s">
        <v>14</v>
      </c>
      <c r="L76" s="36">
        <v>606000</v>
      </c>
      <c r="M76" s="36">
        <v>0</v>
      </c>
      <c r="N76" s="36">
        <v>0</v>
      </c>
      <c r="O76" s="36">
        <v>0</v>
      </c>
      <c r="P76" s="18">
        <v>745232.02</v>
      </c>
      <c r="Q76" s="35">
        <v>570000</v>
      </c>
      <c r="R76" s="35">
        <v>570000</v>
      </c>
      <c r="S76" s="18">
        <v>705000</v>
      </c>
      <c r="T76" s="18">
        <v>742000</v>
      </c>
      <c r="U76" s="15"/>
    </row>
    <row r="77" spans="1:21" ht="22.5">
      <c r="A77" s="41"/>
      <c r="B77" s="110"/>
      <c r="C77" s="44"/>
      <c r="D77" s="111"/>
      <c r="E77" s="111"/>
      <c r="F77" s="43" t="s">
        <v>54</v>
      </c>
      <c r="G77" s="111"/>
      <c r="H77" s="22">
        <v>8</v>
      </c>
      <c r="I77" s="22">
        <v>1</v>
      </c>
      <c r="J77" s="101">
        <v>6770097030</v>
      </c>
      <c r="K77" s="112">
        <v>0</v>
      </c>
      <c r="L77" s="102"/>
      <c r="M77" s="102"/>
      <c r="N77" s="102"/>
      <c r="O77" s="102"/>
      <c r="P77" s="16">
        <f>P78</f>
        <v>360330</v>
      </c>
      <c r="Q77" s="103"/>
      <c r="R77" s="103"/>
      <c r="S77" s="16">
        <v>0</v>
      </c>
      <c r="T77" s="16">
        <v>0</v>
      </c>
      <c r="U77" s="15"/>
    </row>
    <row r="78" spans="1:21">
      <c r="A78" s="41"/>
      <c r="B78" s="110"/>
      <c r="C78" s="44"/>
      <c r="D78" s="111"/>
      <c r="E78" s="111"/>
      <c r="F78" s="43" t="s">
        <v>0</v>
      </c>
      <c r="G78" s="111"/>
      <c r="H78" s="22">
        <v>8</v>
      </c>
      <c r="I78" s="22">
        <v>1</v>
      </c>
      <c r="J78" s="101">
        <v>6770097030</v>
      </c>
      <c r="K78" s="102">
        <v>540</v>
      </c>
      <c r="L78" s="102"/>
      <c r="M78" s="102"/>
      <c r="N78" s="102"/>
      <c r="O78" s="102"/>
      <c r="P78" s="16">
        <v>360330</v>
      </c>
      <c r="Q78" s="103"/>
      <c r="R78" s="103"/>
      <c r="S78" s="16">
        <v>0</v>
      </c>
      <c r="T78" s="16">
        <v>0</v>
      </c>
      <c r="U78" s="15"/>
    </row>
    <row r="79" spans="1:21" ht="17.25" customHeight="1">
      <c r="A79" s="41"/>
      <c r="B79" s="139" t="s">
        <v>2</v>
      </c>
      <c r="C79" s="139"/>
      <c r="D79" s="139"/>
      <c r="E79" s="139"/>
      <c r="F79" s="140"/>
      <c r="G79" s="30"/>
      <c r="H79" s="29">
        <v>10</v>
      </c>
      <c r="I79" s="29">
        <v>0</v>
      </c>
      <c r="J79" s="32">
        <v>0</v>
      </c>
      <c r="K79" s="27">
        <v>0</v>
      </c>
      <c r="L79" s="19"/>
      <c r="M79" s="19"/>
      <c r="N79" s="19"/>
      <c r="O79" s="19"/>
      <c r="P79" s="25">
        <f>P80</f>
        <v>157424.32999999999</v>
      </c>
      <c r="Q79" s="26" t="e">
        <f>#REF!</f>
        <v>#REF!</v>
      </c>
      <c r="R79" s="26" t="e">
        <f>#REF!</f>
        <v>#REF!</v>
      </c>
      <c r="S79" s="25">
        <f t="shared" ref="S79:T83" si="9">S80</f>
        <v>180000</v>
      </c>
      <c r="T79" s="25">
        <f t="shared" si="9"/>
        <v>182000</v>
      </c>
      <c r="U79" s="15"/>
    </row>
    <row r="80" spans="1:21" ht="17.25" customHeight="1">
      <c r="A80" s="41"/>
      <c r="B80" s="115"/>
      <c r="C80" s="31"/>
      <c r="D80" s="31"/>
      <c r="E80" s="31"/>
      <c r="F80" s="34" t="s">
        <v>1</v>
      </c>
      <c r="G80" s="30"/>
      <c r="H80" s="29">
        <v>10</v>
      </c>
      <c r="I80" s="29">
        <v>1</v>
      </c>
      <c r="J80" s="32">
        <v>0</v>
      </c>
      <c r="K80" s="27">
        <v>0</v>
      </c>
      <c r="L80" s="19"/>
      <c r="M80" s="19"/>
      <c r="N80" s="19"/>
      <c r="O80" s="19"/>
      <c r="P80" s="10">
        <f>P81</f>
        <v>157424.32999999999</v>
      </c>
      <c r="Q80" s="26"/>
      <c r="R80" s="26"/>
      <c r="S80" s="25">
        <f t="shared" si="9"/>
        <v>180000</v>
      </c>
      <c r="T80" s="25">
        <f t="shared" si="9"/>
        <v>182000</v>
      </c>
      <c r="U80" s="15"/>
    </row>
    <row r="81" spans="1:21" ht="57" customHeight="1">
      <c r="A81" s="41"/>
      <c r="B81" s="115"/>
      <c r="C81" s="105"/>
      <c r="D81" s="105"/>
      <c r="E81" s="105"/>
      <c r="F81" s="120" t="s">
        <v>60</v>
      </c>
      <c r="G81" s="30"/>
      <c r="H81" s="29">
        <v>10</v>
      </c>
      <c r="I81" s="29">
        <v>1</v>
      </c>
      <c r="J81" s="32">
        <v>6700000000</v>
      </c>
      <c r="K81" s="27">
        <v>0</v>
      </c>
      <c r="L81" s="19"/>
      <c r="M81" s="19"/>
      <c r="N81" s="19"/>
      <c r="O81" s="19"/>
      <c r="P81" s="10">
        <f>P82</f>
        <v>157424.32999999999</v>
      </c>
      <c r="Q81" s="26"/>
      <c r="R81" s="26"/>
      <c r="S81" s="25">
        <f t="shared" si="9"/>
        <v>180000</v>
      </c>
      <c r="T81" s="25">
        <f t="shared" si="9"/>
        <v>182000</v>
      </c>
      <c r="U81" s="15"/>
    </row>
    <row r="82" spans="1:21" ht="24" customHeight="1">
      <c r="A82" s="41"/>
      <c r="B82" s="115"/>
      <c r="C82" s="105"/>
      <c r="D82" s="143" t="s">
        <v>66</v>
      </c>
      <c r="E82" s="144"/>
      <c r="F82" s="145"/>
      <c r="G82" s="30"/>
      <c r="H82" s="29">
        <v>10</v>
      </c>
      <c r="I82" s="29">
        <v>1</v>
      </c>
      <c r="J82" s="28">
        <v>6710000000</v>
      </c>
      <c r="K82" s="27">
        <v>0</v>
      </c>
      <c r="L82" s="19"/>
      <c r="M82" s="19"/>
      <c r="N82" s="19"/>
      <c r="O82" s="19"/>
      <c r="P82" s="10">
        <f>P83</f>
        <v>157424.32999999999</v>
      </c>
      <c r="Q82" s="26"/>
      <c r="R82" s="26"/>
      <c r="S82" s="25">
        <f t="shared" si="9"/>
        <v>180000</v>
      </c>
      <c r="T82" s="25">
        <f t="shared" si="9"/>
        <v>182000</v>
      </c>
      <c r="U82" s="15"/>
    </row>
    <row r="83" spans="1:21" ht="26.25" customHeight="1">
      <c r="A83" s="41"/>
      <c r="B83" s="115"/>
      <c r="C83" s="107"/>
      <c r="D83" s="107"/>
      <c r="E83" s="107"/>
      <c r="F83" s="24" t="s">
        <v>13</v>
      </c>
      <c r="G83" s="23"/>
      <c r="H83" s="22">
        <v>10</v>
      </c>
      <c r="I83" s="22">
        <v>1</v>
      </c>
      <c r="J83" s="21">
        <v>6710025050</v>
      </c>
      <c r="K83" s="20">
        <v>0</v>
      </c>
      <c r="L83" s="19"/>
      <c r="M83" s="19"/>
      <c r="N83" s="19"/>
      <c r="O83" s="19"/>
      <c r="P83" s="18">
        <f>P84</f>
        <v>157424.32999999999</v>
      </c>
      <c r="Q83" s="17"/>
      <c r="R83" s="17"/>
      <c r="S83" s="16">
        <f t="shared" si="9"/>
        <v>180000</v>
      </c>
      <c r="T83" s="16">
        <f t="shared" si="9"/>
        <v>182000</v>
      </c>
      <c r="U83" s="15"/>
    </row>
    <row r="84" spans="1:21" ht="14.25" customHeight="1">
      <c r="A84" s="41"/>
      <c r="B84" s="115"/>
      <c r="C84" s="107"/>
      <c r="D84" s="107"/>
      <c r="E84" s="107"/>
      <c r="F84" s="24" t="s">
        <v>12</v>
      </c>
      <c r="G84" s="23"/>
      <c r="H84" s="22">
        <v>10</v>
      </c>
      <c r="I84" s="22">
        <v>1</v>
      </c>
      <c r="J84" s="21">
        <v>6710025050</v>
      </c>
      <c r="K84" s="20">
        <v>310</v>
      </c>
      <c r="L84" s="19"/>
      <c r="M84" s="19"/>
      <c r="N84" s="19"/>
      <c r="O84" s="19"/>
      <c r="P84" s="18">
        <v>157424.32999999999</v>
      </c>
      <c r="Q84" s="17"/>
      <c r="R84" s="17"/>
      <c r="S84" s="16">
        <v>180000</v>
      </c>
      <c r="T84" s="16">
        <v>182000</v>
      </c>
      <c r="U84" s="15"/>
    </row>
    <row r="85" spans="1:21" ht="14.25" customHeight="1">
      <c r="A85" s="122"/>
      <c r="B85" s="164" t="s">
        <v>62</v>
      </c>
      <c r="C85" s="139"/>
      <c r="D85" s="139"/>
      <c r="E85" s="139"/>
      <c r="F85" s="140"/>
      <c r="G85" s="23"/>
      <c r="H85" s="29">
        <v>11</v>
      </c>
      <c r="I85" s="29">
        <v>0</v>
      </c>
      <c r="J85" s="48">
        <v>0</v>
      </c>
      <c r="K85" s="27">
        <v>0</v>
      </c>
      <c r="L85" s="19"/>
      <c r="M85" s="19"/>
      <c r="N85" s="19"/>
      <c r="O85" s="19"/>
      <c r="P85" s="10">
        <f>P90</f>
        <v>677858</v>
      </c>
      <c r="Q85" s="26"/>
      <c r="R85" s="26"/>
      <c r="S85" s="16">
        <v>0</v>
      </c>
      <c r="T85" s="16">
        <v>0</v>
      </c>
      <c r="U85" s="15"/>
    </row>
    <row r="86" spans="1:21" ht="14.25" customHeight="1">
      <c r="A86" s="122"/>
      <c r="B86" s="121"/>
      <c r="C86" s="164" t="s">
        <v>63</v>
      </c>
      <c r="D86" s="139"/>
      <c r="E86" s="139"/>
      <c r="F86" s="140"/>
      <c r="G86" s="23"/>
      <c r="H86" s="29">
        <v>11</v>
      </c>
      <c r="I86" s="29">
        <v>1</v>
      </c>
      <c r="J86" s="48">
        <v>0</v>
      </c>
      <c r="K86" s="27">
        <v>0</v>
      </c>
      <c r="L86" s="19"/>
      <c r="M86" s="19"/>
      <c r="N86" s="19"/>
      <c r="O86" s="19"/>
      <c r="P86" s="10">
        <f>P90</f>
        <v>677858</v>
      </c>
      <c r="Q86" s="26"/>
      <c r="R86" s="26"/>
      <c r="S86" s="16">
        <v>0</v>
      </c>
      <c r="T86" s="16">
        <v>0</v>
      </c>
      <c r="U86" s="15"/>
    </row>
    <row r="87" spans="1:21" ht="56.25">
      <c r="A87" s="122"/>
      <c r="B87" s="121"/>
      <c r="C87" s="107"/>
      <c r="D87" s="107"/>
      <c r="E87" s="107"/>
      <c r="F87" s="121" t="s">
        <v>60</v>
      </c>
      <c r="G87" s="23"/>
      <c r="H87" s="22">
        <v>11</v>
      </c>
      <c r="I87" s="22">
        <v>1</v>
      </c>
      <c r="J87" s="123">
        <v>6700000000</v>
      </c>
      <c r="K87" s="20">
        <v>0</v>
      </c>
      <c r="L87" s="19"/>
      <c r="M87" s="19"/>
      <c r="N87" s="19"/>
      <c r="O87" s="19"/>
      <c r="P87" s="18">
        <f>P90</f>
        <v>677858</v>
      </c>
      <c r="Q87" s="17"/>
      <c r="R87" s="17"/>
      <c r="S87" s="16">
        <v>0</v>
      </c>
      <c r="T87" s="16">
        <v>0</v>
      </c>
      <c r="U87" s="15"/>
    </row>
    <row r="88" spans="1:21" ht="27.75" customHeight="1">
      <c r="A88" s="122"/>
      <c r="B88" s="121"/>
      <c r="C88" s="107"/>
      <c r="D88" s="143" t="s">
        <v>64</v>
      </c>
      <c r="E88" s="144"/>
      <c r="F88" s="145"/>
      <c r="G88" s="23"/>
      <c r="H88" s="22">
        <v>11</v>
      </c>
      <c r="I88" s="22">
        <v>1</v>
      </c>
      <c r="J88" s="123">
        <v>6770000000</v>
      </c>
      <c r="K88" s="20">
        <v>0</v>
      </c>
      <c r="L88" s="19"/>
      <c r="M88" s="19"/>
      <c r="N88" s="19"/>
      <c r="O88" s="19"/>
      <c r="P88" s="18">
        <f>P90</f>
        <v>677858</v>
      </c>
      <c r="Q88" s="17"/>
      <c r="R88" s="17"/>
      <c r="S88" s="16">
        <v>0</v>
      </c>
      <c r="T88" s="16">
        <v>0</v>
      </c>
      <c r="U88" s="15"/>
    </row>
    <row r="89" spans="1:21" ht="37.5" customHeight="1">
      <c r="A89" s="122"/>
      <c r="B89" s="121"/>
      <c r="C89" s="107"/>
      <c r="D89" s="107"/>
      <c r="E89" s="107"/>
      <c r="F89" s="107" t="s">
        <v>69</v>
      </c>
      <c r="G89" s="23"/>
      <c r="H89" s="22">
        <v>11</v>
      </c>
      <c r="I89" s="22">
        <v>1</v>
      </c>
      <c r="J89" s="123" t="s">
        <v>65</v>
      </c>
      <c r="K89" s="20">
        <v>0</v>
      </c>
      <c r="L89" s="19"/>
      <c r="M89" s="19"/>
      <c r="N89" s="19"/>
      <c r="O89" s="19"/>
      <c r="P89" s="18">
        <f>P90</f>
        <v>677858</v>
      </c>
      <c r="Q89" s="17"/>
      <c r="R89" s="17"/>
      <c r="S89" s="16">
        <v>0</v>
      </c>
      <c r="T89" s="16">
        <v>0</v>
      </c>
      <c r="U89" s="15"/>
    </row>
    <row r="90" spans="1:21" ht="25.5" customHeight="1">
      <c r="A90" s="122"/>
      <c r="B90" s="121"/>
      <c r="C90" s="107"/>
      <c r="D90" s="107"/>
      <c r="E90" s="107"/>
      <c r="F90" s="107" t="s">
        <v>22</v>
      </c>
      <c r="G90" s="23"/>
      <c r="H90" s="22">
        <v>11</v>
      </c>
      <c r="I90" s="22">
        <v>1</v>
      </c>
      <c r="J90" s="123" t="s">
        <v>65</v>
      </c>
      <c r="K90" s="20">
        <v>240</v>
      </c>
      <c r="L90" s="19"/>
      <c r="M90" s="19"/>
      <c r="N90" s="19"/>
      <c r="O90" s="19"/>
      <c r="P90" s="18">
        <v>677858</v>
      </c>
      <c r="Q90" s="17"/>
      <c r="R90" s="17"/>
      <c r="S90" s="16">
        <v>0</v>
      </c>
      <c r="T90" s="16">
        <v>0</v>
      </c>
      <c r="U90" s="15"/>
    </row>
    <row r="91" spans="1:21" ht="15" customHeight="1">
      <c r="A91" s="41"/>
      <c r="B91" s="137" t="s">
        <v>11</v>
      </c>
      <c r="C91" s="137"/>
      <c r="D91" s="137"/>
      <c r="E91" s="137"/>
      <c r="F91" s="138"/>
      <c r="G91" s="14">
        <v>0</v>
      </c>
      <c r="H91" s="14"/>
      <c r="I91" s="14"/>
      <c r="J91" s="13"/>
      <c r="K91" s="12"/>
      <c r="L91" s="11">
        <v>10851700</v>
      </c>
      <c r="M91" s="11">
        <v>0</v>
      </c>
      <c r="N91" s="11">
        <v>0</v>
      </c>
      <c r="O91" s="11">
        <v>0</v>
      </c>
      <c r="P91" s="10">
        <f>P9+P34+P41+P52+P63+P69+P79+P85</f>
        <v>14356490</v>
      </c>
      <c r="Q91" s="11" t="e">
        <f>Q9+Q34+Q41+Q52+Q63+Q69+Q79</f>
        <v>#REF!</v>
      </c>
      <c r="R91" s="11" t="e">
        <f>R9+R34+R41+R52+R63+R69+R79</f>
        <v>#REF!</v>
      </c>
      <c r="S91" s="10">
        <f>S9+S34+S41+S52+S63+S69+S79</f>
        <v>12765500</v>
      </c>
      <c r="T91" s="10">
        <f>T9+T34+T41+T52+T63+T69+T79</f>
        <v>13121200</v>
      </c>
      <c r="U91" s="9" t="s">
        <v>10</v>
      </c>
    </row>
  </sheetData>
  <mergeCells count="48">
    <mergeCell ref="B85:F85"/>
    <mergeCell ref="C86:F86"/>
    <mergeCell ref="D88:F88"/>
    <mergeCell ref="B41:F41"/>
    <mergeCell ref="D17:F17"/>
    <mergeCell ref="C53:F53"/>
    <mergeCell ref="B52:F52"/>
    <mergeCell ref="C42:F42"/>
    <mergeCell ref="D44:F44"/>
    <mergeCell ref="E45:F45"/>
    <mergeCell ref="C47:F47"/>
    <mergeCell ref="C25:F25"/>
    <mergeCell ref="D37:F37"/>
    <mergeCell ref="B34:F34"/>
    <mergeCell ref="D27:F27"/>
    <mergeCell ref="C30:F30"/>
    <mergeCell ref="B26:F26"/>
    <mergeCell ref="D55:F55"/>
    <mergeCell ref="D66:F66"/>
    <mergeCell ref="C64:F64"/>
    <mergeCell ref="B63:F63"/>
    <mergeCell ref="E56:F56"/>
    <mergeCell ref="C58:F58"/>
    <mergeCell ref="D60:F60"/>
    <mergeCell ref="E61:F61"/>
    <mergeCell ref="I3:T3"/>
    <mergeCell ref="B9:F9"/>
    <mergeCell ref="I1:K1"/>
    <mergeCell ref="S5:T5"/>
    <mergeCell ref="I4:P4"/>
    <mergeCell ref="B8:F8"/>
    <mergeCell ref="A6:T6"/>
    <mergeCell ref="C10:F10"/>
    <mergeCell ref="B91:F91"/>
    <mergeCell ref="B79:F79"/>
    <mergeCell ref="E67:F67"/>
    <mergeCell ref="E75:F75"/>
    <mergeCell ref="F73:G73"/>
    <mergeCell ref="B69:F69"/>
    <mergeCell ref="D72:F72"/>
    <mergeCell ref="C70:F70"/>
    <mergeCell ref="D82:F82"/>
    <mergeCell ref="E18:F18"/>
    <mergeCell ref="E38:F38"/>
    <mergeCell ref="E13:F13"/>
    <mergeCell ref="C15:F15"/>
    <mergeCell ref="D12:F12"/>
    <mergeCell ref="C35:F35"/>
  </mergeCells>
  <pageMargins left="0.39370078740157483" right="0.19685039370078741" top="0.98425196850393704" bottom="0.98425196850393704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2022-12-28T11:36:09Z</cp:lastPrinted>
  <dcterms:created xsi:type="dcterms:W3CDTF">2010-12-16T03:42:04Z</dcterms:created>
  <dcterms:modified xsi:type="dcterms:W3CDTF">2023-01-11T06:43:05Z</dcterms:modified>
</cp:coreProperties>
</file>