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Лист1!$A$1:$I$33</definedName>
  </definedNames>
  <calcPr calcId="162913"/>
</workbook>
</file>

<file path=xl/calcChain.xml><?xml version="1.0" encoding="utf-8"?>
<calcChain xmlns="http://schemas.openxmlformats.org/spreadsheetml/2006/main">
  <c r="I29" i="1" l="1"/>
  <c r="I30" i="1"/>
  <c r="G29" i="1"/>
  <c r="H21" i="1"/>
  <c r="H22" i="1"/>
  <c r="H23" i="1"/>
  <c r="H29" i="1"/>
  <c r="H30" i="1"/>
  <c r="H24" i="1"/>
  <c r="H25" i="1"/>
  <c r="H26" i="1"/>
  <c r="H27" i="1"/>
  <c r="H28" i="1"/>
  <c r="H20" i="1"/>
  <c r="G30" i="1"/>
  <c r="D29" i="1"/>
  <c r="D30" i="1"/>
  <c r="H10" i="1"/>
  <c r="H11" i="1"/>
  <c r="H17" i="1"/>
  <c r="H12" i="1"/>
  <c r="H13" i="1"/>
  <c r="H14" i="1"/>
  <c r="H15" i="1"/>
  <c r="H16" i="1"/>
  <c r="H9" i="1"/>
  <c r="E17" i="1"/>
  <c r="E30" i="1"/>
  <c r="F30" i="1"/>
  <c r="D17" i="1"/>
</calcChain>
</file>

<file path=xl/sharedStrings.xml><?xml version="1.0" encoding="utf-8"?>
<sst xmlns="http://schemas.openxmlformats.org/spreadsheetml/2006/main" count="58" uniqueCount="38">
  <si>
    <t>№ п/п</t>
  </si>
  <si>
    <t>Наименование лесничества</t>
  </si>
  <si>
    <t>Препарат</t>
  </si>
  <si>
    <t>Площадь обрабатываемых участков по видам вредителей, га</t>
  </si>
  <si>
    <t>ПТЗ</t>
  </si>
  <si>
    <t>Итого</t>
  </si>
  <si>
    <t>Наземный способ обработки</t>
  </si>
  <si>
    <t>В С Е Г О</t>
  </si>
  <si>
    <t>Компл ( ПСР+ СС)</t>
  </si>
  <si>
    <t>Сумма затрат,руб</t>
  </si>
  <si>
    <t>Ведомость  объёмов и сумм затрат на проведение мероприятий  по уничтожению или подавлению</t>
  </si>
  <si>
    <t xml:space="preserve">Клонрин, КЭ </t>
  </si>
  <si>
    <t xml:space="preserve">Шарлыкское </t>
  </si>
  <si>
    <t xml:space="preserve">ПТЗ - пилильщик-ткач звёздчатый       </t>
  </si>
  <si>
    <t>НШ</t>
  </si>
  <si>
    <t>Хвоегрызущие вредители леса</t>
  </si>
  <si>
    <t>ИТОГО:</t>
  </si>
  <si>
    <t>НШ- непарный шелкопряд</t>
  </si>
  <si>
    <t>Листогрызущие вредители леса</t>
  </si>
  <si>
    <t>Лепидоцид</t>
  </si>
  <si>
    <t>на проведение  мероприятий</t>
  </si>
  <si>
    <t xml:space="preserve">  </t>
  </si>
  <si>
    <t>численности вредных организмов в ГКУ "лесничество" Оренбургской области в 2022 году</t>
  </si>
  <si>
    <t>Адамовское</t>
  </si>
  <si>
    <t xml:space="preserve">Акбулакское </t>
  </si>
  <si>
    <t>Чернореченское</t>
  </si>
  <si>
    <t>Домбаровское</t>
  </si>
  <si>
    <t>Новосергиевское</t>
  </si>
  <si>
    <t xml:space="preserve">Оренбурсгкое </t>
  </si>
  <si>
    <t>Первомайское</t>
  </si>
  <si>
    <t xml:space="preserve">Первомайское </t>
  </si>
  <si>
    <t>Саракташское</t>
  </si>
  <si>
    <t xml:space="preserve">Соль-Илецкое </t>
  </si>
  <si>
    <t>Сорочинское</t>
  </si>
  <si>
    <t>Ташлинское</t>
  </si>
  <si>
    <t>Тюльганское</t>
  </si>
  <si>
    <t>НШ +ЛДЗ</t>
  </si>
  <si>
    <t xml:space="preserve">НШ+ЛБ  -непарный шелкопряд и листовертка дубовая зеленая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</si>
</sst>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5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Arial Cyr"/>
      <charset val="204"/>
    </font>
    <font>
      <sz val="12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1" xfId="0" applyFont="1" applyBorder="1" applyAlignment="1"/>
    <xf numFmtId="0" fontId="1" fillId="0" borderId="0" xfId="0" applyFon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 wrapText="1"/>
    </xf>
    <xf numFmtId="174" fontId="4" fillId="0" borderId="0" xfId="0" applyNumberFormat="1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 wrapText="1"/>
    </xf>
    <xf numFmtId="4" fontId="10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2" borderId="2" xfId="0" applyFont="1" applyFill="1" applyBorder="1"/>
    <xf numFmtId="0" fontId="7" fillId="0" borderId="2" xfId="0" applyFont="1" applyFill="1" applyBorder="1"/>
    <xf numFmtId="0" fontId="7" fillId="0" borderId="2" xfId="0" applyFont="1" applyFill="1" applyBorder="1" applyAlignment="1">
      <alignment horizontal="left"/>
    </xf>
    <xf numFmtId="0" fontId="7" fillId="0" borderId="2" xfId="0" applyFont="1" applyBorder="1"/>
    <xf numFmtId="0" fontId="7" fillId="0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 vertical="top" wrapText="1"/>
    </xf>
    <xf numFmtId="0" fontId="4" fillId="0" borderId="0" xfId="0" applyFont="1"/>
    <xf numFmtId="0" fontId="2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right"/>
    </xf>
    <xf numFmtId="0" fontId="9" fillId="0" borderId="2" xfId="0" applyFont="1" applyFill="1" applyBorder="1" applyAlignment="1">
      <alignment horizontal="right"/>
    </xf>
    <xf numFmtId="0" fontId="11" fillId="0" borderId="2" xfId="0" applyFont="1" applyBorder="1" applyAlignment="1">
      <alignment horizontal="right"/>
    </xf>
    <xf numFmtId="174" fontId="7" fillId="0" borderId="2" xfId="0" applyNumberFormat="1" applyFont="1" applyFill="1" applyBorder="1" applyAlignment="1">
      <alignment horizontal="right" vertical="top" wrapText="1"/>
    </xf>
    <xf numFmtId="0" fontId="7" fillId="2" borderId="2" xfId="0" applyFont="1" applyFill="1" applyBorder="1" applyAlignment="1">
      <alignment horizontal="right" vertical="top" wrapText="1"/>
    </xf>
    <xf numFmtId="174" fontId="7" fillId="2" borderId="2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2" fontId="2" fillId="0" borderId="2" xfId="0" applyNumberFormat="1" applyFont="1" applyFill="1" applyBorder="1" applyAlignment="1">
      <alignment horizontal="right" vertical="top" wrapText="1"/>
    </xf>
    <xf numFmtId="4" fontId="12" fillId="2" borderId="3" xfId="0" applyNumberFormat="1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/>
    <xf numFmtId="4" fontId="2" fillId="0" borderId="3" xfId="0" applyNumberFormat="1" applyFont="1" applyBorder="1"/>
    <xf numFmtId="0" fontId="2" fillId="0" borderId="3" xfId="0" applyFont="1" applyBorder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4" fontId="2" fillId="0" borderId="3" xfId="0" applyNumberFormat="1" applyFont="1" applyFill="1" applyBorder="1" applyAlignment="1">
      <alignment horizontal="right" vertical="top" wrapText="1"/>
    </xf>
    <xf numFmtId="0" fontId="2" fillId="0" borderId="3" xfId="0" applyFont="1" applyFill="1" applyBorder="1" applyAlignment="1">
      <alignment horizontal="right"/>
    </xf>
    <xf numFmtId="0" fontId="7" fillId="3" borderId="2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4" fillId="0" borderId="0" xfId="0" applyFont="1"/>
    <xf numFmtId="0" fontId="14" fillId="0" borderId="3" xfId="0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14" fillId="0" borderId="3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2" borderId="4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view="pageBreakPreview" zoomScaleSheetLayoutView="100" workbookViewId="0"/>
  </sheetViews>
  <sheetFormatPr defaultRowHeight="12.75" x14ac:dyDescent="0.2"/>
  <cols>
    <col min="1" max="1" width="4.85546875" customWidth="1"/>
    <col min="2" max="2" width="28.28515625" customWidth="1"/>
    <col min="3" max="3" width="21.28515625" customWidth="1"/>
    <col min="4" max="4" width="10.5703125" customWidth="1"/>
    <col min="5" max="5" width="16.140625" customWidth="1"/>
    <col min="6" max="6" width="10.28515625" hidden="1" customWidth="1"/>
    <col min="7" max="7" width="10.28515625" customWidth="1"/>
    <col min="8" max="8" width="17.28515625" customWidth="1"/>
    <col min="9" max="9" width="30.28515625" customWidth="1"/>
    <col min="12" max="12" width="12.42578125" customWidth="1"/>
  </cols>
  <sheetData>
    <row r="1" spans="1:9" ht="15.75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8.75" x14ac:dyDescent="0.3">
      <c r="A2" s="46" t="s">
        <v>10</v>
      </c>
      <c r="B2" s="46"/>
      <c r="C2" s="46"/>
      <c r="D2" s="46"/>
      <c r="E2" s="46"/>
      <c r="F2" s="46"/>
      <c r="G2" s="46"/>
      <c r="H2" s="46"/>
      <c r="I2" s="46"/>
    </row>
    <row r="3" spans="1:9" ht="18.75" x14ac:dyDescent="0.3">
      <c r="A3" s="47" t="s">
        <v>22</v>
      </c>
      <c r="B3" s="47"/>
      <c r="C3" s="47"/>
      <c r="D3" s="47"/>
      <c r="E3" s="47"/>
      <c r="F3" s="47"/>
      <c r="G3" s="47"/>
      <c r="H3" s="47"/>
      <c r="I3" s="47"/>
    </row>
    <row r="4" spans="1:9" ht="18.75" x14ac:dyDescent="0.3">
      <c r="A4" s="1"/>
      <c r="B4" s="1"/>
      <c r="C4" s="1"/>
      <c r="D4" s="1"/>
      <c r="E4" s="1"/>
      <c r="F4" s="1"/>
      <c r="G4" s="1"/>
      <c r="H4" s="1"/>
      <c r="I4" s="8"/>
    </row>
    <row r="5" spans="1:9" ht="31.5" customHeight="1" x14ac:dyDescent="0.2">
      <c r="A5" s="48" t="s">
        <v>0</v>
      </c>
      <c r="B5" s="48" t="s">
        <v>1</v>
      </c>
      <c r="C5" s="48" t="s">
        <v>2</v>
      </c>
      <c r="D5" s="48" t="s">
        <v>3</v>
      </c>
      <c r="E5" s="48"/>
      <c r="F5" s="48"/>
      <c r="G5" s="48"/>
      <c r="H5" s="48"/>
      <c r="I5" s="33" t="s">
        <v>9</v>
      </c>
    </row>
    <row r="6" spans="1:9" ht="47.25" x14ac:dyDescent="0.2">
      <c r="A6" s="48"/>
      <c r="B6" s="48"/>
      <c r="C6" s="48"/>
      <c r="D6" s="9" t="s">
        <v>14</v>
      </c>
      <c r="E6" s="9" t="s">
        <v>4</v>
      </c>
      <c r="F6" s="9" t="s">
        <v>8</v>
      </c>
      <c r="G6" s="9" t="s">
        <v>36</v>
      </c>
      <c r="H6" s="9" t="s">
        <v>5</v>
      </c>
      <c r="I6" s="33" t="s">
        <v>20</v>
      </c>
    </row>
    <row r="7" spans="1:9" ht="31.5" customHeight="1" x14ac:dyDescent="0.2">
      <c r="A7" s="49" t="s">
        <v>6</v>
      </c>
      <c r="B7" s="49"/>
      <c r="C7" s="49"/>
      <c r="D7" s="49"/>
      <c r="E7" s="49"/>
      <c r="F7" s="49"/>
      <c r="G7" s="49"/>
      <c r="H7" s="49"/>
      <c r="I7" s="50"/>
    </row>
    <row r="8" spans="1:9" ht="15.75" x14ac:dyDescent="0.2">
      <c r="A8" s="49" t="s">
        <v>15</v>
      </c>
      <c r="B8" s="49"/>
      <c r="C8" s="49"/>
      <c r="D8" s="49"/>
      <c r="E8" s="49"/>
      <c r="F8" s="49"/>
      <c r="G8" s="49"/>
      <c r="H8" s="49"/>
      <c r="I8" s="50"/>
    </row>
    <row r="9" spans="1:9" ht="21.75" customHeight="1" x14ac:dyDescent="0.3">
      <c r="A9" s="10">
        <v>1</v>
      </c>
      <c r="B9" s="17" t="s">
        <v>23</v>
      </c>
      <c r="C9" s="14" t="s">
        <v>11</v>
      </c>
      <c r="D9" s="10"/>
      <c r="E9" s="14">
        <v>129.5</v>
      </c>
      <c r="F9" s="18"/>
      <c r="G9" s="18"/>
      <c r="H9" s="20">
        <f>G9+E9+D9</f>
        <v>129.5</v>
      </c>
      <c r="I9" s="34">
        <v>200740.06</v>
      </c>
    </row>
    <row r="10" spans="1:9" s="12" customFormat="1" ht="18.75" x14ac:dyDescent="0.3">
      <c r="A10" s="10">
        <v>2</v>
      </c>
      <c r="B10" s="17" t="s">
        <v>24</v>
      </c>
      <c r="C10" s="14" t="s">
        <v>11</v>
      </c>
      <c r="D10" s="10"/>
      <c r="E10" s="16">
        <v>33.299999999999997</v>
      </c>
      <c r="F10" s="18"/>
      <c r="G10" s="18"/>
      <c r="H10" s="20">
        <f t="shared" ref="H10:H16" si="0">G10+E10+D10</f>
        <v>33.299999999999997</v>
      </c>
      <c r="I10" s="34">
        <v>68470.27</v>
      </c>
    </row>
    <row r="11" spans="1:9" s="12" customFormat="1" ht="18.75" x14ac:dyDescent="0.3">
      <c r="A11" s="10">
        <v>3</v>
      </c>
      <c r="B11" s="17" t="s">
        <v>12</v>
      </c>
      <c r="C11" s="14" t="s">
        <v>11</v>
      </c>
      <c r="D11" s="10"/>
      <c r="E11" s="16">
        <v>19.100000000000001</v>
      </c>
      <c r="F11" s="18"/>
      <c r="G11" s="18"/>
      <c r="H11" s="20">
        <f t="shared" si="0"/>
        <v>19.100000000000001</v>
      </c>
      <c r="I11" s="35">
        <v>49136.72</v>
      </c>
    </row>
    <row r="12" spans="1:9" s="12" customFormat="1" ht="18.75" x14ac:dyDescent="0.3">
      <c r="A12" s="10">
        <v>4</v>
      </c>
      <c r="B12" s="17" t="s">
        <v>26</v>
      </c>
      <c r="C12" s="14" t="s">
        <v>11</v>
      </c>
      <c r="D12" s="10"/>
      <c r="E12" s="16">
        <v>43.6</v>
      </c>
      <c r="F12" s="18"/>
      <c r="G12" s="18"/>
      <c r="H12" s="20">
        <f t="shared" si="0"/>
        <v>43.6</v>
      </c>
      <c r="I12" s="35">
        <v>78797.3</v>
      </c>
    </row>
    <row r="13" spans="1:9" s="12" customFormat="1" ht="18.75" x14ac:dyDescent="0.3">
      <c r="A13" s="10">
        <v>5</v>
      </c>
      <c r="B13" s="17" t="s">
        <v>27</v>
      </c>
      <c r="C13" s="14" t="s">
        <v>11</v>
      </c>
      <c r="D13" s="10"/>
      <c r="E13" s="16">
        <v>190.2</v>
      </c>
      <c r="F13" s="18"/>
      <c r="G13" s="18"/>
      <c r="H13" s="20">
        <f t="shared" si="0"/>
        <v>190.2</v>
      </c>
      <c r="I13" s="35">
        <v>301538.24</v>
      </c>
    </row>
    <row r="14" spans="1:9" s="12" customFormat="1" ht="18.75" x14ac:dyDescent="0.3">
      <c r="A14" s="10">
        <v>6</v>
      </c>
      <c r="B14" s="17" t="s">
        <v>29</v>
      </c>
      <c r="C14" s="14" t="s">
        <v>11</v>
      </c>
      <c r="D14" s="10"/>
      <c r="E14" s="16">
        <v>784.7</v>
      </c>
      <c r="F14" s="18"/>
      <c r="G14" s="18"/>
      <c r="H14" s="20">
        <f t="shared" si="0"/>
        <v>784.7</v>
      </c>
      <c r="I14" s="36">
        <v>1169103.1399999999</v>
      </c>
    </row>
    <row r="15" spans="1:9" s="12" customFormat="1" ht="18.75" x14ac:dyDescent="0.3">
      <c r="A15" s="41">
        <v>7</v>
      </c>
      <c r="B15" s="17" t="s">
        <v>32</v>
      </c>
      <c r="C15" s="14" t="s">
        <v>11</v>
      </c>
      <c r="D15" s="10"/>
      <c r="E15" s="16">
        <v>228.7</v>
      </c>
      <c r="F15" s="18"/>
      <c r="G15" s="18"/>
      <c r="H15" s="20">
        <f t="shared" si="0"/>
        <v>228.7</v>
      </c>
      <c r="I15" s="35">
        <v>390629.77</v>
      </c>
    </row>
    <row r="16" spans="1:9" s="12" customFormat="1" ht="18.75" x14ac:dyDescent="0.3">
      <c r="A16" s="10">
        <v>8</v>
      </c>
      <c r="B16" s="17" t="s">
        <v>33</v>
      </c>
      <c r="C16" s="14" t="s">
        <v>11</v>
      </c>
      <c r="D16" s="10"/>
      <c r="E16" s="16">
        <v>12.1</v>
      </c>
      <c r="F16" s="18"/>
      <c r="G16" s="18"/>
      <c r="H16" s="20">
        <f t="shared" si="0"/>
        <v>12.1</v>
      </c>
      <c r="I16" s="35">
        <v>20604.32</v>
      </c>
    </row>
    <row r="17" spans="1:9" ht="18.75" x14ac:dyDescent="0.3">
      <c r="A17" s="51" t="s">
        <v>16</v>
      </c>
      <c r="B17" s="52"/>
      <c r="C17" s="22"/>
      <c r="D17" s="23">
        <f>SUM(D9:D16)</f>
        <v>0</v>
      </c>
      <c r="E17" s="23">
        <f>SUM(E9:E16)</f>
        <v>1441.2</v>
      </c>
      <c r="F17" s="23"/>
      <c r="G17" s="23"/>
      <c r="H17" s="23">
        <f>H9+H10+H11+H12+H13+H14+H15+H16</f>
        <v>1441.2</v>
      </c>
      <c r="I17" s="32">
        <v>2279021.35</v>
      </c>
    </row>
    <row r="18" spans="1:9" ht="19.5" customHeight="1" x14ac:dyDescent="0.2">
      <c r="A18" s="56" t="s">
        <v>18</v>
      </c>
      <c r="B18" s="57"/>
      <c r="C18" s="57"/>
      <c r="D18" s="57"/>
      <c r="E18" s="57"/>
      <c r="F18" s="57"/>
      <c r="G18" s="57"/>
      <c r="H18" s="57"/>
      <c r="I18" s="57"/>
    </row>
    <row r="19" spans="1:9" ht="19.5" customHeight="1" x14ac:dyDescent="0.2">
      <c r="A19" s="58" t="s">
        <v>6</v>
      </c>
      <c r="B19" s="58"/>
      <c r="C19" s="58"/>
      <c r="D19" s="58"/>
      <c r="E19" s="58"/>
      <c r="F19" s="58"/>
      <c r="G19" s="58"/>
      <c r="H19" s="58"/>
      <c r="I19" s="59"/>
    </row>
    <row r="20" spans="1:9" s="12" customFormat="1" ht="19.5" customHeight="1" x14ac:dyDescent="0.3">
      <c r="A20" s="18">
        <v>1</v>
      </c>
      <c r="B20" s="15" t="s">
        <v>25</v>
      </c>
      <c r="C20" s="14" t="s">
        <v>19</v>
      </c>
      <c r="D20" s="19">
        <v>166.5</v>
      </c>
      <c r="E20" s="24"/>
      <c r="F20" s="24"/>
      <c r="G20" s="24"/>
      <c r="H20" s="19">
        <f>D20+E20+G20</f>
        <v>166.5</v>
      </c>
      <c r="I20" s="42">
        <v>492487.19</v>
      </c>
    </row>
    <row r="21" spans="1:9" s="12" customFormat="1" ht="19.5" customHeight="1" x14ac:dyDescent="0.3">
      <c r="A21" s="18">
        <v>2</v>
      </c>
      <c r="B21" s="15" t="s">
        <v>27</v>
      </c>
      <c r="C21" s="14" t="s">
        <v>11</v>
      </c>
      <c r="D21" s="25"/>
      <c r="E21" s="24"/>
      <c r="F21" s="24"/>
      <c r="G21" s="19">
        <v>71</v>
      </c>
      <c r="H21" s="19">
        <f t="shared" ref="H21:H28" si="1">D21+E21+G21</f>
        <v>71</v>
      </c>
      <c r="I21" s="43">
        <v>119485.74</v>
      </c>
    </row>
    <row r="22" spans="1:9" s="12" customFormat="1" ht="18.75" x14ac:dyDescent="0.3">
      <c r="A22" s="40">
        <v>3</v>
      </c>
      <c r="B22" s="17" t="s">
        <v>28</v>
      </c>
      <c r="C22" s="14" t="s">
        <v>19</v>
      </c>
      <c r="D22" s="19">
        <v>47.3</v>
      </c>
      <c r="E22" s="20"/>
      <c r="F22" s="20"/>
      <c r="G22" s="20"/>
      <c r="H22" s="19">
        <f t="shared" si="1"/>
        <v>47.3</v>
      </c>
      <c r="I22" s="39">
        <v>82038.75</v>
      </c>
    </row>
    <row r="23" spans="1:9" s="12" customFormat="1" ht="18.75" x14ac:dyDescent="0.3">
      <c r="A23" s="18">
        <v>4</v>
      </c>
      <c r="B23" s="17" t="s">
        <v>30</v>
      </c>
      <c r="C23" s="14" t="s">
        <v>11</v>
      </c>
      <c r="D23" s="25"/>
      <c r="E23" s="20"/>
      <c r="F23" s="20"/>
      <c r="G23" s="19">
        <v>959.6</v>
      </c>
      <c r="H23" s="19">
        <f t="shared" si="1"/>
        <v>959.6</v>
      </c>
      <c r="I23" s="44">
        <v>1438302.1</v>
      </c>
    </row>
    <row r="24" spans="1:9" s="12" customFormat="1" ht="18.75" x14ac:dyDescent="0.3">
      <c r="A24" s="18">
        <v>5</v>
      </c>
      <c r="B24" s="17" t="s">
        <v>31</v>
      </c>
      <c r="C24" s="14" t="s">
        <v>19</v>
      </c>
      <c r="D24" s="19">
        <v>1437.6</v>
      </c>
      <c r="E24" s="20"/>
      <c r="F24" s="20"/>
      <c r="G24" s="20"/>
      <c r="H24" s="19">
        <f t="shared" si="1"/>
        <v>1437.6</v>
      </c>
      <c r="I24" s="44">
        <v>3777118.58</v>
      </c>
    </row>
    <row r="25" spans="1:9" s="12" customFormat="1" ht="18.75" x14ac:dyDescent="0.3">
      <c r="A25" s="18">
        <v>6</v>
      </c>
      <c r="B25" s="17" t="s">
        <v>33</v>
      </c>
      <c r="C25" s="14" t="s">
        <v>11</v>
      </c>
      <c r="D25" s="19">
        <v>160.4</v>
      </c>
      <c r="E25" s="20"/>
      <c r="F25" s="20"/>
      <c r="G25" s="20"/>
      <c r="H25" s="19">
        <f t="shared" si="1"/>
        <v>160.4</v>
      </c>
      <c r="I25" s="36">
        <v>232644.61</v>
      </c>
    </row>
    <row r="26" spans="1:9" s="12" customFormat="1" ht="18.75" x14ac:dyDescent="0.3">
      <c r="A26" s="18">
        <v>7</v>
      </c>
      <c r="B26" s="17" t="s">
        <v>34</v>
      </c>
      <c r="C26" s="14" t="s">
        <v>11</v>
      </c>
      <c r="D26" s="20"/>
      <c r="E26" s="20"/>
      <c r="F26" s="20"/>
      <c r="G26" s="19">
        <v>1941</v>
      </c>
      <c r="H26" s="19">
        <f t="shared" si="1"/>
        <v>1941</v>
      </c>
      <c r="I26" s="44">
        <v>2822003.3</v>
      </c>
    </row>
    <row r="27" spans="1:9" s="12" customFormat="1" ht="18.75" x14ac:dyDescent="0.3">
      <c r="A27" s="18">
        <v>8</v>
      </c>
      <c r="B27" s="17" t="s">
        <v>35</v>
      </c>
      <c r="C27" s="14" t="s">
        <v>19</v>
      </c>
      <c r="D27" s="26">
        <v>2885.4</v>
      </c>
      <c r="E27" s="27"/>
      <c r="F27" s="20"/>
      <c r="G27" s="20"/>
      <c r="H27" s="19">
        <f t="shared" si="1"/>
        <v>2885.4</v>
      </c>
      <c r="I27" s="44">
        <v>7561254.7400000002</v>
      </c>
    </row>
    <row r="28" spans="1:9" s="12" customFormat="1" ht="18.75" x14ac:dyDescent="0.3">
      <c r="A28" s="18">
        <v>9</v>
      </c>
      <c r="B28" s="17" t="s">
        <v>12</v>
      </c>
      <c r="C28" s="14" t="s">
        <v>11</v>
      </c>
      <c r="D28" s="19">
        <v>5682</v>
      </c>
      <c r="E28" s="27"/>
      <c r="F28" s="20"/>
      <c r="G28" s="20"/>
      <c r="H28" s="19">
        <f t="shared" si="1"/>
        <v>5682</v>
      </c>
      <c r="I28" s="45">
        <v>8475188.1099999994</v>
      </c>
    </row>
    <row r="29" spans="1:9" ht="18.75" x14ac:dyDescent="0.3">
      <c r="A29" s="60" t="s">
        <v>16</v>
      </c>
      <c r="B29" s="60"/>
      <c r="C29" s="13"/>
      <c r="D29" s="28">
        <f>SUM(D20:D28)</f>
        <v>10379.200000000001</v>
      </c>
      <c r="E29" s="29"/>
      <c r="F29" s="28"/>
      <c r="G29" s="28">
        <f>G20+G21+G22+G23+G24+G25+G26+G27+G28</f>
        <v>2971.6</v>
      </c>
      <c r="H29" s="28">
        <f>SUM(H20:H28)</f>
        <v>13350.8</v>
      </c>
      <c r="I29" s="37">
        <f>SUM(I20:I28)</f>
        <v>25000523.119999997</v>
      </c>
    </row>
    <row r="30" spans="1:9" ht="18.75" x14ac:dyDescent="0.2">
      <c r="A30" s="53" t="s">
        <v>7</v>
      </c>
      <c r="B30" s="53"/>
      <c r="C30" s="53"/>
      <c r="D30" s="30">
        <f>D29+D17</f>
        <v>10379.200000000001</v>
      </c>
      <c r="E30" s="30">
        <f>E17</f>
        <v>1441.2</v>
      </c>
      <c r="F30" s="30" t="e">
        <f>#REF!+F29+F17</f>
        <v>#REF!</v>
      </c>
      <c r="G30" s="30">
        <f>G29+G17</f>
        <v>2971.6</v>
      </c>
      <c r="H30" s="31">
        <f>H29+H17</f>
        <v>14792</v>
      </c>
      <c r="I30" s="38">
        <f>I29+I17</f>
        <v>27279544.469999999</v>
      </c>
    </row>
    <row r="31" spans="1:9" ht="20.25" customHeight="1" x14ac:dyDescent="0.2">
      <c r="A31" s="3"/>
      <c r="B31" s="55" t="s">
        <v>17</v>
      </c>
      <c r="C31" s="55"/>
      <c r="D31" s="4"/>
      <c r="E31" s="5"/>
      <c r="F31" s="6"/>
      <c r="G31" s="6"/>
      <c r="H31" s="6"/>
      <c r="I31" s="7" t="s">
        <v>21</v>
      </c>
    </row>
    <row r="32" spans="1:9" ht="15.75" x14ac:dyDescent="0.2">
      <c r="A32" s="3"/>
      <c r="B32" s="54" t="s">
        <v>13</v>
      </c>
      <c r="C32" s="54"/>
      <c r="D32" s="54"/>
      <c r="E32" s="54"/>
      <c r="F32" s="54"/>
      <c r="G32" s="54"/>
      <c r="H32" s="54"/>
      <c r="I32" s="11"/>
    </row>
    <row r="33" spans="1:9" ht="15.75" x14ac:dyDescent="0.25">
      <c r="A33" s="2"/>
      <c r="B33" s="21" t="s">
        <v>37</v>
      </c>
      <c r="C33" s="2"/>
      <c r="D33" s="2"/>
      <c r="E33" s="2"/>
      <c r="F33" s="2"/>
      <c r="G33" s="2"/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5.75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ht="15.75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ht="15.75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ht="15.75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ht="15.75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ht="15.75" x14ac:dyDescent="0.25">
      <c r="A41" s="2"/>
      <c r="B41" s="2"/>
      <c r="C41" s="2"/>
      <c r="D41" s="2"/>
      <c r="E41" s="2"/>
      <c r="F41" s="2"/>
      <c r="G41" s="2"/>
      <c r="H41" s="2"/>
      <c r="I41" s="2"/>
    </row>
  </sheetData>
  <mergeCells count="15">
    <mergeCell ref="A8:I8"/>
    <mergeCell ref="A17:B17"/>
    <mergeCell ref="A7:I7"/>
    <mergeCell ref="A30:C30"/>
    <mergeCell ref="B32:H32"/>
    <mergeCell ref="B31:C31"/>
    <mergeCell ref="A18:I18"/>
    <mergeCell ref="A19:I19"/>
    <mergeCell ref="A29:B29"/>
    <mergeCell ref="A2:I2"/>
    <mergeCell ref="A3:I3"/>
    <mergeCell ref="A5:A6"/>
    <mergeCell ref="B5:B6"/>
    <mergeCell ref="C5:C6"/>
    <mergeCell ref="D5:H5"/>
  </mergeCells>
  <phoneticPr fontId="3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2022-01-25T06:28:07Z</cp:lastPrinted>
  <dcterms:created xsi:type="dcterms:W3CDTF">2013-06-24T10:55:33Z</dcterms:created>
  <dcterms:modified xsi:type="dcterms:W3CDTF">2022-04-29T11:48:47Z</dcterms:modified>
</cp:coreProperties>
</file>