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\сайты\Черкассы\"/>
    </mc:Choice>
  </mc:AlternateContent>
  <bookViews>
    <workbookView xWindow="0" yWindow="0" windowWidth="20490" windowHeight="7155"/>
  </bookViews>
  <sheets>
    <sheet name="прил 1" sheetId="1" r:id="rId1"/>
    <sheet name="прил 5" sheetId="3" r:id="rId2"/>
    <sheet name="прил 6" sheetId="4" r:id="rId3"/>
    <sheet name="прил 7" sheetId="5" r:id="rId4"/>
    <sheet name="прил 8" sheetId="6" r:id="rId5"/>
    <sheet name="прил 9" sheetId="7" r:id="rId6"/>
    <sheet name="прил 10" sheetId="8" r:id="rId7"/>
    <sheet name="прил 13" sheetId="9" r:id="rId8"/>
  </sheets>
  <definedNames>
    <definedName name="_xlnm.Print_Titles" localSheetId="6">'прил 10'!$9:$10</definedName>
    <definedName name="_xlnm.Print_Titles" localSheetId="7">'прил 13'!$8:$9</definedName>
    <definedName name="_xlnm.Print_Titles" localSheetId="2">'прил 6'!$9:$9</definedName>
    <definedName name="_xlnm.Print_Titles" localSheetId="3">'прил 7'!#REF!</definedName>
    <definedName name="_xlnm.Print_Area" localSheetId="7">'прил 13'!$A$1:$C$42</definedName>
  </definedNames>
  <calcPr calcId="152511"/>
</workbook>
</file>

<file path=xl/calcChain.xml><?xml version="1.0" encoding="utf-8"?>
<calcChain xmlns="http://schemas.openxmlformats.org/spreadsheetml/2006/main">
  <c r="C10" i="9" l="1"/>
  <c r="C26" i="9"/>
  <c r="H11" i="8"/>
  <c r="R83" i="7"/>
  <c r="Q83" i="7"/>
  <c r="P83" i="7"/>
  <c r="R82" i="7"/>
  <c r="Q82" i="7"/>
  <c r="P82" i="7"/>
  <c r="R81" i="7"/>
  <c r="Q81" i="7"/>
  <c r="P81" i="7"/>
  <c r="R80" i="7"/>
  <c r="Q80" i="7"/>
  <c r="P80" i="7"/>
  <c r="P78" i="7"/>
  <c r="P77" i="7"/>
  <c r="P76" i="7"/>
  <c r="R74" i="7"/>
  <c r="Q74" i="7"/>
  <c r="P74" i="7"/>
  <c r="R73" i="7"/>
  <c r="Q73" i="7"/>
  <c r="P73" i="7"/>
  <c r="R72" i="7"/>
  <c r="Q72" i="7"/>
  <c r="P72" i="7"/>
  <c r="P70" i="7"/>
  <c r="P69" i="7"/>
  <c r="P68" i="7"/>
  <c r="R66" i="7"/>
  <c r="Q66" i="7"/>
  <c r="P66" i="7"/>
  <c r="R65" i="7"/>
  <c r="Q65" i="7"/>
  <c r="P65" i="7"/>
  <c r="R64" i="7"/>
  <c r="Q64" i="7"/>
  <c r="Q63" i="7" s="1"/>
  <c r="P64" i="7"/>
  <c r="R63" i="7"/>
  <c r="P63" i="7"/>
  <c r="R61" i="7"/>
  <c r="Q61" i="7"/>
  <c r="P61" i="7"/>
  <c r="R60" i="7"/>
  <c r="Q60" i="7"/>
  <c r="P60" i="7"/>
  <c r="R59" i="7"/>
  <c r="Q59" i="7"/>
  <c r="P59" i="7"/>
  <c r="R58" i="7"/>
  <c r="Q58" i="7"/>
  <c r="P58" i="7"/>
  <c r="R56" i="7"/>
  <c r="R55" i="7"/>
  <c r="R54" i="7"/>
  <c r="R53" i="7"/>
  <c r="R51" i="7"/>
  <c r="Q51" i="7"/>
  <c r="P51" i="7"/>
  <c r="R50" i="7"/>
  <c r="Q50" i="7"/>
  <c r="P50" i="7"/>
  <c r="R49" i="7"/>
  <c r="Q49" i="7"/>
  <c r="P49" i="7"/>
  <c r="R48" i="7"/>
  <c r="Q48" i="7"/>
  <c r="P48" i="7"/>
  <c r="R41" i="7"/>
  <c r="Q41" i="7"/>
  <c r="P41" i="7"/>
  <c r="R40" i="7"/>
  <c r="Q40" i="7"/>
  <c r="P40" i="7"/>
  <c r="R39" i="7"/>
  <c r="Q39" i="7"/>
  <c r="P39" i="7"/>
  <c r="R38" i="7"/>
  <c r="Q38" i="7"/>
  <c r="P38" i="7"/>
  <c r="R35" i="7"/>
  <c r="Q35" i="7"/>
  <c r="Q34" i="7" s="1"/>
  <c r="P35" i="7"/>
  <c r="R34" i="7"/>
  <c r="R33" i="7" s="1"/>
  <c r="R32" i="7" s="1"/>
  <c r="R11" i="7" s="1"/>
  <c r="R85" i="7" s="1"/>
  <c r="P34" i="7"/>
  <c r="P32" i="7" s="1"/>
  <c r="P11" i="7" s="1"/>
  <c r="P85" i="7" s="1"/>
  <c r="P30" i="7"/>
  <c r="P29" i="7"/>
  <c r="R28" i="7"/>
  <c r="Q28" i="7"/>
  <c r="P28" i="7"/>
  <c r="R26" i="7"/>
  <c r="Q26" i="7"/>
  <c r="P26" i="7"/>
  <c r="R25" i="7"/>
  <c r="Q25" i="7"/>
  <c r="P25" i="7"/>
  <c r="R24" i="7"/>
  <c r="Q24" i="7"/>
  <c r="P24" i="7"/>
  <c r="R19" i="7"/>
  <c r="Q19" i="7"/>
  <c r="Q18" i="7" s="1"/>
  <c r="P19" i="7"/>
  <c r="R18" i="7"/>
  <c r="P18" i="7"/>
  <c r="R17" i="7"/>
  <c r="Q17" i="7"/>
  <c r="P17" i="7"/>
  <c r="R15" i="7"/>
  <c r="Q15" i="7"/>
  <c r="P15" i="7"/>
  <c r="R14" i="7"/>
  <c r="Q14" i="7"/>
  <c r="P14" i="7"/>
  <c r="R13" i="7"/>
  <c r="Q13" i="7"/>
  <c r="P13" i="7"/>
  <c r="R12" i="7"/>
  <c r="Q12" i="7"/>
  <c r="P12" i="7"/>
  <c r="Q32" i="7" l="1"/>
  <c r="Q11" i="7" s="1"/>
  <c r="Q85" i="7" s="1"/>
  <c r="Q33" i="7"/>
  <c r="P33" i="7"/>
  <c r="Q11" i="6" l="1"/>
  <c r="Q12" i="6"/>
  <c r="O13" i="6"/>
  <c r="O14" i="6"/>
  <c r="O12" i="6" s="1"/>
  <c r="P14" i="6"/>
  <c r="P13" i="6" s="1"/>
  <c r="Q14" i="6"/>
  <c r="Q10" i="6" s="1"/>
  <c r="P20" i="6"/>
  <c r="O21" i="6"/>
  <c r="P21" i="6"/>
  <c r="P19" i="6" s="1"/>
  <c r="P18" i="6" s="1"/>
  <c r="P17" i="6" s="1"/>
  <c r="Q21" i="6"/>
  <c r="Q20" i="6" s="1"/>
  <c r="O24" i="6"/>
  <c r="P24" i="6"/>
  <c r="Q24" i="6"/>
  <c r="O28" i="6"/>
  <c r="O20" i="6" s="1"/>
  <c r="O31" i="6"/>
  <c r="P31" i="6"/>
  <c r="Q31" i="6"/>
  <c r="O32" i="6"/>
  <c r="P32" i="6"/>
  <c r="Q32" i="6"/>
  <c r="O33" i="6"/>
  <c r="P33" i="6"/>
  <c r="Q33" i="6"/>
  <c r="O34" i="6"/>
  <c r="P34" i="6"/>
  <c r="Q34" i="6"/>
  <c r="O37" i="6"/>
  <c r="O36" i="6" s="1"/>
  <c r="O38" i="6"/>
  <c r="P38" i="6"/>
  <c r="P37" i="6" s="1"/>
  <c r="P36" i="6" s="1"/>
  <c r="O39" i="6"/>
  <c r="P39" i="6"/>
  <c r="Q39" i="6"/>
  <c r="Q38" i="6" s="1"/>
  <c r="Q37" i="6" s="1"/>
  <c r="Q36" i="6" s="1"/>
  <c r="Q44" i="6"/>
  <c r="Q43" i="6" s="1"/>
  <c r="O46" i="6"/>
  <c r="O41" i="6" s="1"/>
  <c r="P46" i="6"/>
  <c r="P42" i="6" s="1"/>
  <c r="P41" i="6" s="1"/>
  <c r="Q46" i="6"/>
  <c r="Q42" i="6" s="1"/>
  <c r="O49" i="6"/>
  <c r="P49" i="6"/>
  <c r="Q49" i="6"/>
  <c r="Q55" i="6"/>
  <c r="Q54" i="6" s="1"/>
  <c r="O56" i="6"/>
  <c r="O55" i="6" s="1"/>
  <c r="O54" i="6" s="1"/>
  <c r="P56" i="6"/>
  <c r="P55" i="6" s="1"/>
  <c r="P54" i="6" s="1"/>
  <c r="Q56" i="6"/>
  <c r="P61" i="6"/>
  <c r="P60" i="6" s="1"/>
  <c r="O62" i="6"/>
  <c r="O61" i="6" s="1"/>
  <c r="O60" i="6" s="1"/>
  <c r="P62" i="6"/>
  <c r="Q62" i="6"/>
  <c r="Q61" i="6" s="1"/>
  <c r="Q60" i="6" s="1"/>
  <c r="P68" i="6"/>
  <c r="P67" i="6" s="1"/>
  <c r="O69" i="6"/>
  <c r="O68" i="6" s="1"/>
  <c r="O67" i="6" s="1"/>
  <c r="P69" i="6"/>
  <c r="Q69" i="6"/>
  <c r="Q68" i="6" s="1"/>
  <c r="Q67" i="6" s="1"/>
  <c r="Q75" i="6"/>
  <c r="Q74" i="6" s="1"/>
  <c r="Q73" i="6" s="1"/>
  <c r="Q72" i="6" s="1"/>
  <c r="Q76" i="6"/>
  <c r="Q82" i="6"/>
  <c r="Q81" i="6" s="1"/>
  <c r="Q79" i="6" s="1"/>
  <c r="Q78" i="6" s="1"/>
  <c r="O83" i="6"/>
  <c r="O82" i="6" s="1"/>
  <c r="P83" i="6"/>
  <c r="P82" i="6" s="1"/>
  <c r="Q83" i="6"/>
  <c r="O89" i="6"/>
  <c r="O88" i="6" s="1"/>
  <c r="O87" i="6" s="1"/>
  <c r="O86" i="6" s="1"/>
  <c r="O85" i="6" s="1"/>
  <c r="Q89" i="6"/>
  <c r="Q88" i="6" s="1"/>
  <c r="Q87" i="6" s="1"/>
  <c r="Q86" i="6" s="1"/>
  <c r="Q85" i="6" s="1"/>
  <c r="O90" i="6"/>
  <c r="P90" i="6"/>
  <c r="P89" i="6" s="1"/>
  <c r="P88" i="6" s="1"/>
  <c r="P87" i="6" s="1"/>
  <c r="P86" i="6" s="1"/>
  <c r="P85" i="6" s="1"/>
  <c r="Q90" i="6"/>
  <c r="O93" i="6"/>
  <c r="P93" i="6"/>
  <c r="Q93" i="6"/>
  <c r="O95" i="6"/>
  <c r="Q97" i="6"/>
  <c r="O98" i="6"/>
  <c r="P98" i="6"/>
  <c r="P97" i="6" s="1"/>
  <c r="Q98" i="6"/>
  <c r="O99" i="6"/>
  <c r="O100" i="6"/>
  <c r="O97" i="6" s="1"/>
  <c r="P100" i="6"/>
  <c r="Q100" i="6"/>
  <c r="O101" i="6"/>
  <c r="P101" i="6"/>
  <c r="Q101" i="6"/>
  <c r="O102" i="6"/>
  <c r="P102" i="6"/>
  <c r="P99" i="6" s="1"/>
  <c r="Q102" i="6"/>
  <c r="Q99" i="6" s="1"/>
  <c r="O108" i="6"/>
  <c r="O105" i="6" s="1"/>
  <c r="O109" i="6"/>
  <c r="P58" i="6" l="1"/>
  <c r="P59" i="6"/>
  <c r="O80" i="6"/>
  <c r="O79" i="6" s="1"/>
  <c r="O78" i="6" s="1"/>
  <c r="O111" i="6" s="1"/>
  <c r="O8" i="6" s="1"/>
  <c r="O81" i="6"/>
  <c r="Q59" i="6"/>
  <c r="Q58" i="6"/>
  <c r="P53" i="6"/>
  <c r="P52" i="6"/>
  <c r="P51" i="6" s="1"/>
  <c r="P80" i="6"/>
  <c r="P81" i="6"/>
  <c r="P79" i="6" s="1"/>
  <c r="P78" i="6" s="1"/>
  <c r="P66" i="6"/>
  <c r="P65" i="6"/>
  <c r="P64" i="6" s="1"/>
  <c r="Q53" i="6"/>
  <c r="Q52" i="6"/>
  <c r="Q51" i="6" s="1"/>
  <c r="Q66" i="6"/>
  <c r="Q65" i="6"/>
  <c r="Q64" i="6" s="1"/>
  <c r="O66" i="6"/>
  <c r="O65" i="6"/>
  <c r="O64" i="6" s="1"/>
  <c r="O59" i="6"/>
  <c r="O58" i="6"/>
  <c r="O52" i="6"/>
  <c r="O51" i="6" s="1"/>
  <c r="O53" i="6"/>
  <c r="O42" i="6"/>
  <c r="O19" i="6"/>
  <c r="O18" i="6" s="1"/>
  <c r="O17" i="6" s="1"/>
  <c r="O107" i="6"/>
  <c r="Q45" i="6"/>
  <c r="P44" i="6"/>
  <c r="P43" i="6" s="1"/>
  <c r="Q41" i="6"/>
  <c r="P11" i="6"/>
  <c r="P10" i="6" s="1"/>
  <c r="P9" i="6" s="1"/>
  <c r="O10" i="6"/>
  <c r="O9" i="6" s="1"/>
  <c r="O106" i="6"/>
  <c r="Q80" i="6"/>
  <c r="P45" i="6"/>
  <c r="O44" i="6"/>
  <c r="O43" i="6" s="1"/>
  <c r="Q19" i="6"/>
  <c r="Q18" i="6" s="1"/>
  <c r="Q17" i="6" s="1"/>
  <c r="Q9" i="6" s="1"/>
  <c r="Q111" i="6" s="1"/>
  <c r="Q8" i="6" s="1"/>
  <c r="Q13" i="6"/>
  <c r="P12" i="6"/>
  <c r="O11" i="6"/>
  <c r="O104" i="6"/>
  <c r="O45" i="6"/>
  <c r="P10" i="5"/>
  <c r="Q11" i="5"/>
  <c r="P12" i="5"/>
  <c r="S12" i="5"/>
  <c r="S10" i="5" s="1"/>
  <c r="S9" i="5" s="1"/>
  <c r="T12" i="5"/>
  <c r="T10" i="5" s="1"/>
  <c r="P13" i="5"/>
  <c r="P11" i="5" s="1"/>
  <c r="Q13" i="5"/>
  <c r="Q12" i="5" s="1"/>
  <c r="Q10" i="5" s="1"/>
  <c r="R13" i="5"/>
  <c r="R11" i="5" s="1"/>
  <c r="S13" i="5"/>
  <c r="S11" i="5" s="1"/>
  <c r="T13" i="5"/>
  <c r="T11" i="5" s="1"/>
  <c r="Q16" i="5"/>
  <c r="P17" i="5"/>
  <c r="T17" i="5"/>
  <c r="T15" i="5" s="1"/>
  <c r="P18" i="5"/>
  <c r="P16" i="5" s="1"/>
  <c r="P15" i="5" s="1"/>
  <c r="Q18" i="5"/>
  <c r="Q17" i="5" s="1"/>
  <c r="Q15" i="5" s="1"/>
  <c r="R18" i="5"/>
  <c r="R16" i="5" s="1"/>
  <c r="S18" i="5"/>
  <c r="S16" i="5" s="1"/>
  <c r="S15" i="5" s="1"/>
  <c r="T18" i="5"/>
  <c r="T16" i="5" s="1"/>
  <c r="P23" i="5"/>
  <c r="S23" i="5"/>
  <c r="T23" i="5"/>
  <c r="P24" i="5"/>
  <c r="S24" i="5"/>
  <c r="T24" i="5"/>
  <c r="P25" i="5"/>
  <c r="S25" i="5"/>
  <c r="T25" i="5"/>
  <c r="P26" i="5"/>
  <c r="S26" i="5"/>
  <c r="T26" i="5"/>
  <c r="S28" i="5"/>
  <c r="T28" i="5"/>
  <c r="S29" i="5"/>
  <c r="P30" i="5"/>
  <c r="P29" i="5" s="1"/>
  <c r="P28" i="5" s="1"/>
  <c r="S30" i="5"/>
  <c r="R33" i="5"/>
  <c r="R32" i="5" s="1"/>
  <c r="Q34" i="5"/>
  <c r="S34" i="5"/>
  <c r="P35" i="5"/>
  <c r="P33" i="5" s="1"/>
  <c r="P32" i="5" s="1"/>
  <c r="R35" i="5"/>
  <c r="T35" i="5"/>
  <c r="T33" i="5" s="1"/>
  <c r="T32" i="5" s="1"/>
  <c r="P36" i="5"/>
  <c r="P34" i="5" s="1"/>
  <c r="Q36" i="5"/>
  <c r="Q35" i="5" s="1"/>
  <c r="Q33" i="5" s="1"/>
  <c r="Q32" i="5" s="1"/>
  <c r="R36" i="5"/>
  <c r="R34" i="5" s="1"/>
  <c r="S36" i="5"/>
  <c r="S35" i="5" s="1"/>
  <c r="S33" i="5" s="1"/>
  <c r="S32" i="5" s="1"/>
  <c r="T36" i="5"/>
  <c r="T34" i="5" s="1"/>
  <c r="P41" i="5"/>
  <c r="T41" i="5"/>
  <c r="S42" i="5"/>
  <c r="S40" i="5" s="1"/>
  <c r="P43" i="5"/>
  <c r="P42" i="5" s="1"/>
  <c r="P40" i="5" s="1"/>
  <c r="Q43" i="5"/>
  <c r="Q41" i="5" s="1"/>
  <c r="R43" i="5"/>
  <c r="R41" i="5" s="1"/>
  <c r="S43" i="5"/>
  <c r="S41" i="5" s="1"/>
  <c r="T43" i="5"/>
  <c r="T42" i="5" s="1"/>
  <c r="T40" i="5" s="1"/>
  <c r="P46" i="5"/>
  <c r="T46" i="5"/>
  <c r="S47" i="5"/>
  <c r="S45" i="5" s="1"/>
  <c r="P48" i="5"/>
  <c r="P47" i="5" s="1"/>
  <c r="P45" i="5" s="1"/>
  <c r="Q48" i="5"/>
  <c r="Q46" i="5" s="1"/>
  <c r="R48" i="5"/>
  <c r="R46" i="5" s="1"/>
  <c r="S48" i="5"/>
  <c r="S46" i="5" s="1"/>
  <c r="T48" i="5"/>
  <c r="T47" i="5" s="1"/>
  <c r="T45" i="5" s="1"/>
  <c r="S52" i="5"/>
  <c r="R53" i="5"/>
  <c r="R51" i="5" s="1"/>
  <c r="R50" i="5" s="1"/>
  <c r="P54" i="5"/>
  <c r="P53" i="5" s="1"/>
  <c r="Q54" i="5"/>
  <c r="Q52" i="5" s="1"/>
  <c r="R54" i="5"/>
  <c r="R52" i="5" s="1"/>
  <c r="S54" i="5"/>
  <c r="S53" i="5" s="1"/>
  <c r="S51" i="5" s="1"/>
  <c r="S50" i="5" s="1"/>
  <c r="T54" i="5"/>
  <c r="T52" i="5" s="1"/>
  <c r="T56" i="5"/>
  <c r="T57" i="5"/>
  <c r="T58" i="5"/>
  <c r="S62" i="5"/>
  <c r="R63" i="5"/>
  <c r="R61" i="5" s="1"/>
  <c r="R60" i="5" s="1"/>
  <c r="P64" i="5"/>
  <c r="P62" i="5" s="1"/>
  <c r="P61" i="5" s="1"/>
  <c r="P60" i="5" s="1"/>
  <c r="Q64" i="5"/>
  <c r="Q62" i="5" s="1"/>
  <c r="R64" i="5"/>
  <c r="R62" i="5" s="1"/>
  <c r="S64" i="5"/>
  <c r="S63" i="5" s="1"/>
  <c r="S61" i="5" s="1"/>
  <c r="S60" i="5" s="1"/>
  <c r="T64" i="5"/>
  <c r="T62" i="5" s="1"/>
  <c r="R68" i="5"/>
  <c r="P69" i="5"/>
  <c r="P67" i="5" s="1"/>
  <c r="P66" i="5" s="1"/>
  <c r="Q69" i="5"/>
  <c r="Q67" i="5" s="1"/>
  <c r="Q66" i="5" s="1"/>
  <c r="P70" i="5"/>
  <c r="S70" i="5"/>
  <c r="T70" i="5"/>
  <c r="P72" i="5"/>
  <c r="P74" i="5"/>
  <c r="Q74" i="5"/>
  <c r="Q68" i="5" s="1"/>
  <c r="R74" i="5"/>
  <c r="R69" i="5" s="1"/>
  <c r="R67" i="5" s="1"/>
  <c r="R66" i="5" s="1"/>
  <c r="S74" i="5"/>
  <c r="S69" i="5" s="1"/>
  <c r="T74" i="5"/>
  <c r="T69" i="5" s="1"/>
  <c r="Q76" i="5"/>
  <c r="R76" i="5"/>
  <c r="P79" i="5"/>
  <c r="P78" i="5" s="1"/>
  <c r="P77" i="5" s="1"/>
  <c r="P76" i="5" s="1"/>
  <c r="P80" i="5"/>
  <c r="S80" i="5"/>
  <c r="S79" i="5" s="1"/>
  <c r="S78" i="5" s="1"/>
  <c r="S77" i="5" s="1"/>
  <c r="S76" i="5" s="1"/>
  <c r="T80" i="5"/>
  <c r="T79" i="5" s="1"/>
  <c r="T78" i="5" s="1"/>
  <c r="T77" i="5" s="1"/>
  <c r="T76" i="5" s="1"/>
  <c r="P82" i="5"/>
  <c r="P83" i="5"/>
  <c r="P84" i="5"/>
  <c r="P85" i="5"/>
  <c r="P86" i="5"/>
  <c r="P111" i="6" l="1"/>
  <c r="P8" i="6" s="1"/>
  <c r="T67" i="5"/>
  <c r="T66" i="5" s="1"/>
  <c r="T68" i="5"/>
  <c r="Q9" i="5"/>
  <c r="S68" i="5"/>
  <c r="S67" i="5"/>
  <c r="S66" i="5" s="1"/>
  <c r="T39" i="5"/>
  <c r="P39" i="5"/>
  <c r="P52" i="5"/>
  <c r="P51" i="5"/>
  <c r="P50" i="5" s="1"/>
  <c r="S39" i="5"/>
  <c r="S88" i="5" s="1"/>
  <c r="T9" i="5"/>
  <c r="P9" i="5"/>
  <c r="Q63" i="5"/>
  <c r="Q61" i="5" s="1"/>
  <c r="Q60" i="5" s="1"/>
  <c r="Q53" i="5"/>
  <c r="Q51" i="5" s="1"/>
  <c r="Q50" i="5" s="1"/>
  <c r="R47" i="5"/>
  <c r="R45" i="5" s="1"/>
  <c r="R42" i="5"/>
  <c r="R40" i="5" s="1"/>
  <c r="S17" i="5"/>
  <c r="P68" i="5"/>
  <c r="T63" i="5"/>
  <c r="T61" i="5" s="1"/>
  <c r="T60" i="5" s="1"/>
  <c r="P63" i="5"/>
  <c r="T53" i="5"/>
  <c r="T51" i="5" s="1"/>
  <c r="T50" i="5" s="1"/>
  <c r="Q47" i="5"/>
  <c r="Q45" i="5" s="1"/>
  <c r="Q42" i="5"/>
  <c r="Q40" i="5" s="1"/>
  <c r="Q39" i="5" s="1"/>
  <c r="R17" i="5"/>
  <c r="R15" i="5" s="1"/>
  <c r="R12" i="5"/>
  <c r="R10" i="5" s="1"/>
  <c r="L10" i="4"/>
  <c r="M10" i="4"/>
  <c r="N10" i="4"/>
  <c r="L15" i="4"/>
  <c r="L33" i="4" s="1"/>
  <c r="M15" i="4"/>
  <c r="N15" i="4"/>
  <c r="L17" i="4"/>
  <c r="M17" i="4"/>
  <c r="N17" i="4"/>
  <c r="L20" i="4"/>
  <c r="M20" i="4"/>
  <c r="N20" i="4"/>
  <c r="N33" i="4" s="1"/>
  <c r="L23" i="4"/>
  <c r="M23" i="4"/>
  <c r="N23" i="4"/>
  <c r="L27" i="4"/>
  <c r="M27" i="4"/>
  <c r="N27" i="4"/>
  <c r="L29" i="4"/>
  <c r="M29" i="4"/>
  <c r="N29" i="4"/>
  <c r="L31" i="4"/>
  <c r="M33" i="4"/>
  <c r="Q88" i="5" l="1"/>
  <c r="T88" i="5"/>
  <c r="R9" i="5"/>
  <c r="R39" i="5"/>
  <c r="P88" i="5"/>
  <c r="D13" i="3"/>
  <c r="D12" i="3" s="1"/>
  <c r="C14" i="3"/>
  <c r="C13" i="3" s="1"/>
  <c r="C12" i="3" s="1"/>
  <c r="D14" i="3"/>
  <c r="E14" i="3"/>
  <c r="E13" i="3" s="1"/>
  <c r="E12" i="3" s="1"/>
  <c r="F14" i="3"/>
  <c r="F13" i="3" s="1"/>
  <c r="F12" i="3" s="1"/>
  <c r="G14" i="3"/>
  <c r="G13" i="3" s="1"/>
  <c r="G12" i="3" s="1"/>
  <c r="C16" i="3"/>
  <c r="F16" i="3"/>
  <c r="G16" i="3"/>
  <c r="D19" i="3"/>
  <c r="D18" i="3" s="1"/>
  <c r="E19" i="3"/>
  <c r="E18" i="3" s="1"/>
  <c r="F19" i="3"/>
  <c r="F18" i="3" s="1"/>
  <c r="C20" i="3"/>
  <c r="C19" i="3" s="1"/>
  <c r="C18" i="3" s="1"/>
  <c r="F20" i="3"/>
  <c r="G20" i="3"/>
  <c r="G19" i="3" s="1"/>
  <c r="G18" i="3" s="1"/>
  <c r="C24" i="3"/>
  <c r="F24" i="3"/>
  <c r="G24" i="3"/>
  <c r="C26" i="3"/>
  <c r="F26" i="3"/>
  <c r="G26" i="3"/>
  <c r="D28" i="3"/>
  <c r="C29" i="3"/>
  <c r="C28" i="3" s="1"/>
  <c r="D29" i="3"/>
  <c r="E29" i="3"/>
  <c r="E28" i="3" s="1"/>
  <c r="G29" i="3"/>
  <c r="G28" i="3" s="1"/>
  <c r="C30" i="3"/>
  <c r="F30" i="3"/>
  <c r="G30" i="3"/>
  <c r="C31" i="3"/>
  <c r="F31" i="3"/>
  <c r="G31" i="3"/>
  <c r="C33" i="3"/>
  <c r="F33" i="3"/>
  <c r="G33" i="3"/>
  <c r="C34" i="3"/>
  <c r="F34" i="3"/>
  <c r="F29" i="3" s="1"/>
  <c r="F28" i="3" s="1"/>
  <c r="G34" i="3"/>
  <c r="C36" i="3"/>
  <c r="F36" i="3"/>
  <c r="G36" i="3"/>
  <c r="C37" i="3"/>
  <c r="F37" i="3"/>
  <c r="G37" i="3"/>
  <c r="D39" i="3"/>
  <c r="C40" i="3"/>
  <c r="D40" i="3"/>
  <c r="E40" i="3"/>
  <c r="E39" i="3" s="1"/>
  <c r="F40" i="3"/>
  <c r="G40" i="3"/>
  <c r="C41" i="3"/>
  <c r="F41" i="3"/>
  <c r="G41" i="3"/>
  <c r="C42" i="3"/>
  <c r="D42" i="3"/>
  <c r="E42" i="3"/>
  <c r="D46" i="3"/>
  <c r="E46" i="3"/>
  <c r="C47" i="3"/>
  <c r="C48" i="3"/>
  <c r="F48" i="3"/>
  <c r="F47" i="3" s="1"/>
  <c r="F46" i="3" s="1"/>
  <c r="G48" i="3"/>
  <c r="G47" i="3" s="1"/>
  <c r="G46" i="3" s="1"/>
  <c r="F50" i="3"/>
  <c r="G50" i="3"/>
  <c r="C51" i="3"/>
  <c r="C50" i="3" s="1"/>
  <c r="F51" i="3"/>
  <c r="G51" i="3"/>
  <c r="C53" i="3"/>
  <c r="D53" i="3"/>
  <c r="E53" i="3"/>
  <c r="F53" i="3"/>
  <c r="G53" i="3"/>
  <c r="C54" i="3"/>
  <c r="F54" i="3"/>
  <c r="G54" i="3"/>
  <c r="C57" i="3"/>
  <c r="D57" i="3"/>
  <c r="E57" i="3"/>
  <c r="F57" i="3"/>
  <c r="G57" i="3"/>
  <c r="C59" i="3"/>
  <c r="C60" i="3"/>
  <c r="C61" i="3"/>
  <c r="D65" i="3"/>
  <c r="D64" i="3" s="1"/>
  <c r="E65" i="3"/>
  <c r="C66" i="3"/>
  <c r="D66" i="3"/>
  <c r="E66" i="3"/>
  <c r="F66" i="3"/>
  <c r="G66" i="3"/>
  <c r="C68" i="3"/>
  <c r="C65" i="3" s="1"/>
  <c r="C64" i="3" s="1"/>
  <c r="D68" i="3"/>
  <c r="E68" i="3"/>
  <c r="F68" i="3"/>
  <c r="F65" i="3" s="1"/>
  <c r="F64" i="3" s="1"/>
  <c r="F63" i="3" s="1"/>
  <c r="G68" i="3"/>
  <c r="G65" i="3" s="1"/>
  <c r="G64" i="3" s="1"/>
  <c r="G63" i="3" s="1"/>
  <c r="G73" i="3"/>
  <c r="C74" i="3"/>
  <c r="G74" i="3"/>
  <c r="C76" i="3"/>
  <c r="D76" i="3"/>
  <c r="G76" i="3"/>
  <c r="C77" i="3"/>
  <c r="D77" i="3"/>
  <c r="E77" i="3"/>
  <c r="E76" i="3" s="1"/>
  <c r="F77" i="3"/>
  <c r="F76" i="3" s="1"/>
  <c r="G77" i="3"/>
  <c r="D79" i="3"/>
  <c r="E79" i="3"/>
  <c r="C81" i="3"/>
  <c r="D81" i="3"/>
  <c r="G81" i="3"/>
  <c r="C82" i="3"/>
  <c r="D82" i="3"/>
  <c r="E82" i="3"/>
  <c r="E81" i="3" s="1"/>
  <c r="F82" i="3"/>
  <c r="F81" i="3" s="1"/>
  <c r="G82" i="3"/>
  <c r="C86" i="3"/>
  <c r="D86" i="3"/>
  <c r="D85" i="3" s="1"/>
  <c r="D84" i="3" s="1"/>
  <c r="E86" i="3"/>
  <c r="E85" i="3" s="1"/>
  <c r="E84" i="3" s="1"/>
  <c r="C88" i="3"/>
  <c r="D88" i="3"/>
  <c r="E88" i="3"/>
  <c r="E90" i="3"/>
  <c r="C91" i="3"/>
  <c r="C90" i="3" s="1"/>
  <c r="C84" i="3" s="1"/>
  <c r="D91" i="3"/>
  <c r="D90" i="3" s="1"/>
  <c r="E91" i="3"/>
  <c r="R88" i="5" l="1"/>
  <c r="D63" i="3"/>
  <c r="D93" i="3"/>
  <c r="E11" i="3"/>
  <c r="C93" i="3"/>
  <c r="C63" i="3"/>
  <c r="C46" i="3"/>
  <c r="G39" i="3"/>
  <c r="G11" i="3" s="1"/>
  <c r="G94" i="3" s="1"/>
  <c r="C39" i="3"/>
  <c r="C11" i="3"/>
  <c r="C94" i="3" s="1"/>
  <c r="E64" i="3"/>
  <c r="F39" i="3"/>
  <c r="F11" i="3" s="1"/>
  <c r="F94" i="3" s="1"/>
  <c r="D11" i="3"/>
  <c r="D94" i="3" s="1"/>
  <c r="C12" i="1"/>
  <c r="E93" i="3" l="1"/>
  <c r="E63" i="3"/>
  <c r="E94" i="3" s="1"/>
  <c r="F19" i="1"/>
  <c r="F18" i="1" s="1"/>
  <c r="F17" i="1" s="1"/>
  <c r="F15" i="1"/>
  <c r="F14" i="1" s="1"/>
  <c r="F13" i="1" s="1"/>
  <c r="G19" i="1"/>
  <c r="G18" i="1" s="1"/>
  <c r="G17" i="1" s="1"/>
  <c r="D20" i="1"/>
  <c r="D19" i="1" s="1"/>
  <c r="D18" i="1" s="1"/>
  <c r="D17" i="1" s="1"/>
  <c r="E20" i="1"/>
  <c r="E19" i="1"/>
  <c r="E18" i="1"/>
  <c r="E17" i="1" s="1"/>
  <c r="C19" i="1"/>
  <c r="C18" i="1" s="1"/>
  <c r="C17" i="1" s="1"/>
  <c r="G15" i="1"/>
  <c r="G14" i="1" s="1"/>
  <c r="G13" i="1" s="1"/>
  <c r="E16" i="1"/>
  <c r="E15" i="1" s="1"/>
  <c r="E14" i="1" s="1"/>
  <c r="E13" i="1" s="1"/>
  <c r="C15" i="1"/>
  <c r="C14" i="1" s="1"/>
  <c r="C13" i="1" s="1"/>
  <c r="D16" i="1"/>
  <c r="D15" i="1" s="1"/>
  <c r="D14" i="1" s="1"/>
  <c r="D13" i="1" s="1"/>
  <c r="G12" i="1" l="1"/>
  <c r="F12" i="1"/>
  <c r="D12" i="1"/>
  <c r="E12" i="1"/>
</calcChain>
</file>

<file path=xl/sharedStrings.xml><?xml version="1.0" encoding="utf-8"?>
<sst xmlns="http://schemas.openxmlformats.org/spreadsheetml/2006/main" count="830" uniqueCount="416">
  <si>
    <t>Приложение 1</t>
  </si>
  <si>
    <t>к решению совета</t>
  </si>
  <si>
    <t>(руб.)</t>
  </si>
  <si>
    <t>000 01 00 00 00 00 0000 000</t>
  </si>
  <si>
    <t>ИСТОЧНИКИ ВНУТРЕННЕГО ФИНАНСИРОВАНИЯ ДЕФИЦИТОВ БЮДЖЕТОВ</t>
  </si>
  <si>
    <t>000 01 05 00 00 00 0000 000</t>
  </si>
  <si>
    <t>Изменение остатков средств на счетах по учету средств бюджета</t>
  </si>
  <si>
    <t>000 01 05 00 00 00 0000 500</t>
  </si>
  <si>
    <t>Увеличение остатков средств бюджетов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</si>
  <si>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</si>
  <si>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</si>
  <si>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</si>
  <si>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бюджетов</t>
  </si>
  <si>
    <t>000 01 05 02 01 10 0000 510</t>
  </si>
  <si>
    <t>Увеличение прочих остатков денежных средств бюджетов поселений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</si>
  <si>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</si>
  <si>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</si>
  <si>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</si>
  <si>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</si>
  <si>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</si>
  <si>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</si>
  <si>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000 01 05 02 01 10 0000 610</t>
  </si>
  <si>
    <t>Уменьшение прочих остатков денежных средств бюджетов поселений</t>
  </si>
  <si>
    <t>2015 год</t>
  </si>
  <si>
    <t xml:space="preserve">Источники внутреннего финансирования дефицита местного бюджета </t>
  </si>
  <si>
    <t>2016 год</t>
  </si>
  <si>
    <t xml:space="preserve">2015 год </t>
  </si>
  <si>
    <t xml:space="preserve">депутатов  Черкасского сельсовета </t>
  </si>
  <si>
    <t>2022 год</t>
  </si>
  <si>
    <t>2023 год</t>
  </si>
  <si>
    <t>Код источника финансирования по КИВФ,КИВнФ</t>
  </si>
  <si>
    <t>Наименование показателя</t>
  </si>
  <si>
    <t xml:space="preserve">на 2022 год и плановый период 2023-2024 г.г. </t>
  </si>
  <si>
    <t>2024 год</t>
  </si>
  <si>
    <t>от 23 декабря 2021 года № 59</t>
  </si>
  <si>
    <t xml:space="preserve">к решению Совета депутатов </t>
  </si>
  <si>
    <t>№ п/п</t>
  </si>
  <si>
    <t>Наименование</t>
  </si>
  <si>
    <t>Всего доходов и безвозмездные перечисления</t>
  </si>
  <si>
    <t>Итого внутренние обороты</t>
  </si>
  <si>
    <t>Прочие безвозмездные поступления учреждениям, находящимся в ведении органов местного самоуправления поселений</t>
  </si>
  <si>
    <t>3 03 99050 10 0000 180</t>
  </si>
  <si>
    <t>Прочие безвозмездные поступления</t>
  </si>
  <si>
    <t>3 03 99000 00 0000 180</t>
  </si>
  <si>
    <t>БЕЗВОЗМЕЗДНЫЕ ПОСТУПЛЕНИЯ ОТ ПРЕДПРИНИМАТЕЛЬСКОЙ И ИНОЙ ПРИНОСЯЩЕЙ ДОХОД ДЕЯТЕЛЬНОСТИ</t>
  </si>
  <si>
    <t>3 03 00000 00 0000 000</t>
  </si>
  <si>
    <t>Доходы    от    продажи    товаров,     осуществляемой  учреждениями,  находящимися  в  ведении   органов местного самоуправления муниципальных районов</t>
  </si>
  <si>
    <t>3 02 02050 10 0000 440</t>
  </si>
  <si>
    <t>Доходы от продажи товаров</t>
  </si>
  <si>
    <t>3 02 02000 00 0000 440</t>
  </si>
  <si>
    <t>Доходы    от    продажи    услуг,     оказываемых учреждениями,  находящимися  в  ведении   органов местного самоуправления муниципальных районов</t>
  </si>
  <si>
    <t>3 02 01050 10 0000 130</t>
  </si>
  <si>
    <t>Доходы от продажи услуг</t>
  </si>
  <si>
    <t>3 02 01000 00 0000 130</t>
  </si>
  <si>
    <t>РЫНОЧНЫЕ ПРОДАЖИ ТОВАРОВ И УСЛУГ</t>
  </si>
  <si>
    <t>3 02 00000 00 0000 000</t>
  </si>
  <si>
    <t>ДОХОДЫ ОТ ПРЕДПРИНИМАТЕЛЬСКОЙ И ИНОЙ ПРИНОСЯЩЕЙ ДОХОД ДЕЯТЕЛЬНОСТИ</t>
  </si>
  <si>
    <t>3 00 00000 00 0000 000</t>
  </si>
  <si>
    <t>Прочие межбюджетные трансферты, передаваемые бюджетам сельских поселений</t>
  </si>
  <si>
    <t>2 02 49999 10 0000 150</t>
  </si>
  <si>
    <t>Прочие межбюджетные трансферты, передаваемые бюджетам</t>
  </si>
  <si>
    <t>2 02 49999 00 0000 150</t>
  </si>
  <si>
    <t>Иные межбюджетные трансферты</t>
  </si>
  <si>
    <t>2 02 40000 00 0000 150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</si>
  <si>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</si>
  <si>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2 02 35118 10 0000 150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</si>
  <si>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</si>
  <si>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2 02 35118 00 0000 150</t>
  </si>
  <si>
    <t xml:space="preserve">Субвенции бюджетам бюджетной системы Российской Федерации </t>
  </si>
  <si>
    <t>2 02 30000 00 0000 150</t>
  </si>
  <si>
    <t>Прочие субсидиии бюджетам сельских поселений</t>
  </si>
  <si>
    <t>2 02 29999 10 0000 150</t>
  </si>
  <si>
    <t>Прочие субсидиии</t>
  </si>
  <si>
    <t>2 02 29999 00 0000 150</t>
  </si>
  <si>
    <t>Субсидии бюджетам бюджетной системы Российской Федерации (межбюджетные субсидии)</t>
  </si>
  <si>
    <t>2 02 20000 00 0000 150</t>
  </si>
  <si>
    <t>Субсидии бюджетам сельских поселений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</si>
  <si>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2 02 27576 10 0000 150</t>
  </si>
  <si>
    <t>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</si>
  <si>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2 02 27576 00 0000 150</t>
  </si>
  <si>
    <t>2 02 00000 00 0000 150</t>
  </si>
  <si>
    <t>Дотации бюджетам сельских поселений на выравнивание бюджетной обеспеченности из бюджетов муниципальных районов</t>
  </si>
  <si>
    <t>2 02 16001 10 0000 150</t>
  </si>
  <si>
    <t>Дотации на выравнивание бюджетной обеспеченности</t>
  </si>
  <si>
    <t>2 02 16001 00 0000 150</t>
  </si>
  <si>
    <t>Дотации бюджетам поселений на поддержку мер по обеспечению сбалансированности бюджетов</t>
  </si>
  <si>
    <t>2 02 15001 10 0000 150</t>
  </si>
  <si>
    <t>Дотации бюджетам на поддержку мер по обеспечению сбалансированности бюджетов</t>
  </si>
  <si>
    <t>2 02 150012 00 0000 150</t>
  </si>
  <si>
    <t>Дотации бюджетам бюджетной системы Российской Федерации</t>
  </si>
  <si>
    <t>2 02 10000 00 0000 150</t>
  </si>
  <si>
    <t>БЕЗВОЗМЕЗДНЫЕ ПОСТУПЛЕНИЯ ОТ ДРУГИХ БЮДЖЕТОВ БЮДЖЕТНОЙ СИСТЕМЫ РОССИЙСКОЙ ФЕДЕРАЦИИ</t>
  </si>
  <si>
    <t>2 02 00000 00 0000 000</t>
  </si>
  <si>
    <t>БЕЗВОЗМЕЗДНЫЕ ПОСТУПЛЕНИЯ</t>
  </si>
  <si>
    <t>2 00 00000 00 0000 000</t>
  </si>
  <si>
    <t>Инициативные платежи, зачисляемые в бюджеты сельских поселений (средства, поступающие на приобретение оборудования для спортивной (игровой, спортивно-игровой) площадки)</t>
  </si>
  <si>
    <t>1 17 15030 10 0002 150</t>
  </si>
  <si>
    <t>Инициативные платежи, зачисляемые в бюджеты сельских поселений</t>
  </si>
  <si>
    <t>1 17 15030 10 0000 150</t>
  </si>
  <si>
    <t>Инициативные платежи</t>
  </si>
  <si>
    <t>1 17 15000 00 0000 150</t>
  </si>
  <si>
    <t>ПРОЧИЕ НЕНАЛОГОВЫЕ ДОХОДЫ</t>
  </si>
  <si>
    <t>1 17 00000 00 0000 000</t>
  </si>
  <si>
    <t>Доходы от продажи земельных участков, государственная собственность на которые не разграничена и  которые расположены в границах поселения</t>
  </si>
  <si>
    <t>1 14 06014 10 0000 430</t>
  </si>
  <si>
    <t>ДОХОДЫ ОТ ПРОДАЖИ МАТЕРИАЛЬНЫХ И НЕМАТЕРИАЛЬНЫХ АКТИВОВ</t>
  </si>
  <si>
    <t>1 14 00000 00 0000 000</t>
  </si>
  <si>
    <t>Доходы от сдачи в аренду имущества, находящегося в оперативном управлении органовуправления сельских поселений и созданных ими учреждений (за исключением имущества бюджетных и автономных учреждений)</t>
  </si>
  <si>
    <t>1 11 05035 10 0000 120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</si>
  <si>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</si>
  <si>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1 11 05030 00 0000 120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</si>
  <si>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</si>
  <si>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1 11 05000 00 0000 120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</si>
  <si>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</si>
  <si>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</si>
  <si>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</si>
  <si>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1 06 06043 10 0000 110</t>
  </si>
  <si>
    <t>Земельный налог с физическиз лиц, обладающих земельным участком, расположенным в границах сельских поселений</t>
  </si>
  <si>
    <t>Земельный налог с физических лиц</t>
  </si>
  <si>
    <t>1 06 06040 00 0000 110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</si>
  <si>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</si>
  <si>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1 06 06033 10 1000 110</t>
  </si>
  <si>
    <t>Земельный налог с организаций, обладающих земельным участком, расположенным в границах сельских поселений</t>
  </si>
  <si>
    <t>1 06 06033 10 0000 110</t>
  </si>
  <si>
    <t>Земельный налог с организаций</t>
  </si>
  <si>
    <t>1 06 06030 00 0000 110</t>
  </si>
  <si>
    <t>Земельный налог</t>
  </si>
  <si>
    <t>1 06 06000 00 0000 110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</si>
  <si>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 </t>
  </si>
  <si>
    <t>1 06 01030 10 1000 110</t>
  </si>
  <si>
    <t>Транспортный налог с физических лиц</t>
  </si>
  <si>
    <t>1 06 04012 02 0000 110</t>
  </si>
  <si>
    <t>Транспортный налог с организаций</t>
  </si>
  <si>
    <t>1 06 04011 02 0000 110</t>
  </si>
  <si>
    <t>Транспортный налог</t>
  </si>
  <si>
    <t>1 06 04000 02 0000 110</t>
  </si>
  <si>
    <t>1 06 01030 10 000 110</t>
  </si>
  <si>
    <t>Налог на имущество физических лиц</t>
  </si>
  <si>
    <t>1 06 01000 00 0000 110</t>
  </si>
  <si>
    <t>НАЛОГИ НА ИМУЩЕСТВО</t>
  </si>
  <si>
    <t>1 06 00000 00 0000 000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</si>
  <si>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</si>
  <si>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1 05 03010 01 1000 110</t>
  </si>
  <si>
    <t>Единый сельскохозяйственный налог</t>
  </si>
  <si>
    <t>1 05 03010 01 0000 110</t>
  </si>
  <si>
    <t>1 05 03000 01 0000 110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</si>
  <si>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</si>
  <si>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1 05 01021 01 1000 110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</si>
  <si>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</si>
  <si>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</si>
  <si>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</si>
  <si>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1 05 01020 01 0000 110</t>
  </si>
  <si>
    <t>Налог, взимаемый с налогоплательщиков,выбравших в качестве объекта налогообложения доходы</t>
  </si>
  <si>
    <t>1 05 01011 01 1000 110</t>
  </si>
  <si>
    <t>1 05 01011 01 0000 110</t>
  </si>
  <si>
    <t>1 05 01010 01 0000 110</t>
  </si>
  <si>
    <t>Налог, взимаемый в связи с применением упрощенной системы налогообложения</t>
  </si>
  <si>
    <t>1 05 01000 00 0000 110</t>
  </si>
  <si>
    <t>НАЛОГИ НА СОВОКУПНЫЙ ДОХОД</t>
  </si>
  <si>
    <t>1 05 00000 00 0000 000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</si>
  <si>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бюджеты( 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</si>
  <si>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</si>
  <si>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</si>
  <si>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</si>
  <si>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бюджеты( 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</si>
  <si>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</si>
  <si>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</si>
  <si>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</si>
  <si>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бюджеты( 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</si>
  <si>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</si>
  <si>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</si>
  <si>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</si>
  <si>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 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</si>
  <si>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</si>
  <si>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</si>
  <si>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1 03 02230 01 0000 110</t>
  </si>
  <si>
    <t>Акцизы по подакцизным товарам (продукции), производимым на территории Российской Федерации</t>
  </si>
  <si>
    <t>1 03 02000 01 0000 110</t>
  </si>
  <si>
    <t>НАЛОГИ НА ТОВАРЫ (РАБОТЫ, УСЛУГИ),РЕАЛИЗУЕМЫЕ НА ТЕРРИТОРИИ РОССИЙСКОЙ ФЕДЕРАЦИИ</t>
  </si>
  <si>
    <t>1 03 00000 00 0000 000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</si>
  <si>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</si>
  <si>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2 01 02030 01 1000 110</t>
  </si>
  <si>
    <t>Налог на доходы физических лиц с доходов, полученных физическими лицами в соответствии со статьев 228 Налогового кодекса Российской Федерации</t>
  </si>
  <si>
    <t>1 01 02030 01 0000 110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</si>
  <si>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227,, 227</t>
    </r>
    <r>
      <rPr>
        <sz val="12"/>
        <rFont val="Calibri"/>
        <family val="2"/>
        <charset val="204"/>
      </rPr>
      <t>¹</t>
    </r>
    <r>
      <rPr>
        <sz val="9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и 228 Налогового кодекса Российской Федерации</t>
    </r>
  </si>
  <si>
    <t>1 01 02010 01 1000 110</t>
  </si>
  <si>
    <t>1 01 02010 01 0000 110</t>
  </si>
  <si>
    <t>Налог на доходы физических лиц</t>
  </si>
  <si>
    <t>1 01 02000 01 0000 110</t>
  </si>
  <si>
    <t>НАЛОГИ НА ПРИБЫЛЬ, ДОХОДЫ</t>
  </si>
  <si>
    <t>1 01 00000 00 0000 000</t>
  </si>
  <si>
    <t>НАЛОГОВЫЕ И НЕНАЛОГОВЫЕ ДОХОДЫ</t>
  </si>
  <si>
    <t>1 00 00000 00 0000 000</t>
  </si>
  <si>
    <t>Наименование кода дохода бюджета</t>
  </si>
  <si>
    <t>Код бюджетной классификации Российской Федерации</t>
  </si>
  <si>
    <t>Поступление доходов в местный бюджет по кодам видов доходов, подвидов доходов на 2022 год и на плановый период 2023, 2024 годов</t>
  </si>
  <si>
    <t xml:space="preserve">                                                                            </t>
  </si>
  <si>
    <t xml:space="preserve">Черкасского сельсовета </t>
  </si>
  <si>
    <t xml:space="preserve">                                                                                                  </t>
  </si>
  <si>
    <t>к решению Совета депутатов</t>
  </si>
  <si>
    <t xml:space="preserve">                                                                 </t>
  </si>
  <si>
    <t>Приложение 5</t>
  </si>
  <si>
    <t xml:space="preserve">                                                           </t>
  </si>
  <si>
    <t>х</t>
  </si>
  <si>
    <t>ИТОГО РАСХОДОВ:</t>
  </si>
  <si>
    <t xml:space="preserve">Физическая культура </t>
  </si>
  <si>
    <t>ФИЗИЧЕСКАЯ КУЛЬТУРА И СПОРТ</t>
  </si>
  <si>
    <t xml:space="preserve">Пенсионное обеспечение </t>
  </si>
  <si>
    <t>СОЦИАЛЬНАЯ ПОЛИТИКА</t>
  </si>
  <si>
    <t xml:space="preserve">Культура </t>
  </si>
  <si>
    <t>КУЛЬТУРА, КИНЕМАТОГРАФИЯ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</si>
  <si>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</si>
  <si>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</si>
  <si>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</si>
  <si>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</si>
  <si>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</si>
  <si>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Дорожное хозяйство (дорожные фонды)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</si>
  <si>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</si>
  <si>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</si>
  <si>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Обеспечение пожарной безопасности</t>
  </si>
  <si>
    <t>НАЦИОНАЛЬНАЯ БЕЗОПАСНОСТЬ И ПРАВООХРАНИТЕЛЬНАЯ ДЕЯТЕЛЬНОСТЬ</t>
  </si>
  <si>
    <t>Мобилизационная и вневойсковая подготовка</t>
  </si>
  <si>
    <t>НАЦИОНАЛЬНАЯ ОБОРОНА</t>
  </si>
  <si>
    <t>Другие общегосударственные вопросы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</si>
  <si>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</si>
  <si>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Фукционирование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</si>
  <si>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Фукционирование высшего должностного лица субъекта Российской Федерации и муниципального образования</t>
  </si>
  <si>
    <t xml:space="preserve">ОБЩЕГОСУДАРСТВЕННЫЕ ВОПРОСЫ </t>
  </si>
  <si>
    <t>принадлеж</t>
  </si>
  <si>
    <t>ЭКР</t>
  </si>
  <si>
    <t>ПР</t>
  </si>
  <si>
    <t>РЗ</t>
  </si>
  <si>
    <t>Раздел, подраздел</t>
  </si>
  <si>
    <t>Наименование расходов</t>
  </si>
  <si>
    <t>Распределение бюджетных ассигнований местного бюджета на 2022 год  и на плановый период 2023 и 2024 года по разделам, подразделам расходов классификации расходов бюджета</t>
  </si>
  <si>
    <t>Черкасского сельсовета</t>
  </si>
  <si>
    <t>Приложение № 6</t>
  </si>
  <si>
    <t/>
  </si>
  <si>
    <t>ИТОГО ПО РАЗДЕЛАМ РАСХОДОВ</t>
  </si>
  <si>
    <t>677П5S1402</t>
  </si>
  <si>
    <t>Иные закупки товаров, работ и услуг для обеспечения государственных (муниципальных) нужд</t>
  </si>
  <si>
    <t>Реализация инициативных проектов (благоустройство (устройство) детской (игровой, спортивной, спортивно-игровой) площадки)</t>
  </si>
  <si>
    <t>Подпрограмма "Развитие культуры и спорта на территории муниципального образования Черкасский сельсовет"</t>
  </si>
  <si>
    <t>Муниципальная программа  "Реализация муниципальной политики на территории муниципального образования Черкасский сельсовет Саракташского района Оренбургской области на 2018-2024 годы"</t>
  </si>
  <si>
    <t>Физическая культура</t>
  </si>
  <si>
    <t>Публичные нормативные социальные выплаты гражданам</t>
  </si>
  <si>
    <t>Предоставление пенсии за выслугу лет муниципальным служащим муниципального образования поселения</t>
  </si>
  <si>
    <t>Подпрограмма "Обеспечения деятельности аппарата управления администрации муниципального образования Черкасский сельсовет"</t>
  </si>
  <si>
    <t>Пенсионное обеспечение</t>
  </si>
  <si>
    <t>Социальная политика</t>
  </si>
  <si>
    <t>240</t>
  </si>
  <si>
    <t>Иные закупки товаров, работ и услуг для государственных (муниципальных) нужд</t>
  </si>
  <si>
    <t>Финансовое обеспечение мероприятий, направленных на развитие культуры на территории муниципального образования поселения</t>
  </si>
  <si>
    <t>Повышение заработной платы работников муниципальных учреждений культуры</t>
  </si>
  <si>
    <t>Финансовое обеспечение части переданных полномочий  по организации досуга и обеспечению жителей услугами организации культуры и библиотечного обслуживания</t>
  </si>
  <si>
    <t>Муниципальная программа  "Реализация муниципальной политики на территории муниципального образования Черкасский сельсовет Саракташского района Оренбургской области на 2018-2024годы"</t>
  </si>
  <si>
    <t>Культура</t>
  </si>
  <si>
    <t>Финансовое обеспечение мероприятий по благоустройству территорий муниципального образования поселения</t>
  </si>
  <si>
    <t>Подпрограмма "Благоустройство территории муниципального образования Черкасский сельсовет"</t>
  </si>
  <si>
    <t>67А00S1510</t>
  </si>
  <si>
    <t>Мероприятия по приведению документов территориального планирования и градостроительного зонирования муниципальных образований Оренбургской области в цифровой формат, соответствующий требованиям к отраслевым пространственным данным для включения в ГИСОГД Оренбургской области</t>
  </si>
  <si>
    <t>Подпрограмма «Развитие системы градорегулирования в муниципальном образовании Черкасский сельсовет Саракташского района Оренбургской области»</t>
  </si>
  <si>
    <t>Содержание и ремонт, капитальный ремонт автомобильных дорог общего пользования и искуственных сооружений на них</t>
  </si>
  <si>
    <t>Подпрограмма "Развитие дорожного хозяйства на территории муниципального образования Черкасский сельсовет"</t>
  </si>
  <si>
    <t>Меры поддержки добровольных народных дружин</t>
  </si>
  <si>
    <t>Подпрограмма "Обеспечение поддержки добровольных народных дружин на территории муниципального образования Черкасский сельсовет"</t>
  </si>
  <si>
    <t>Финансовое обеспечение мероприятий на обеспечение пожарной безопасности на территории муниципального образования поселения</t>
  </si>
  <si>
    <t>Подпрограмма "Обеспечение пожарной безопасности на территории муниципального образования Черкасский сельсовет"</t>
  </si>
  <si>
    <t>120</t>
  </si>
  <si>
    <t>Расходы на выплаты персоналу государственных (муниципальных) органов</t>
  </si>
  <si>
    <t>Ведение первичного воинского учета на территориях, где отсутствуют военные комиссариаты</t>
  </si>
  <si>
    <t>Подпрограмма "Обеспечение осуществления части, переданных органами власти другого уровня, полномочий"</t>
  </si>
  <si>
    <t>Уплата налогов, сборов и ины платежей</t>
  </si>
  <si>
    <t>Членские взносы совет (ассоциации) муниципальных образований</t>
  </si>
  <si>
    <t>Непрограмное направление расходов (непрограмные мероприятия)</t>
  </si>
  <si>
    <t>Межбюджетные трансферты на осуществление части переданных в район полномочий по внешнему муниципальному контролю</t>
  </si>
  <si>
    <t>Подпрограмма "осуществление деятельности аппарата управления администрации муниципального образования Черкасский сельсовет"</t>
  </si>
  <si>
    <t>Муниципальная программа "Реализация муниципальной политики на территории муниципального образования Черкасский сельсовет Саракташского района Оренбургской области на 2018-2024 годы</t>
  </si>
  <si>
    <t>850</t>
  </si>
  <si>
    <t>Уплата налогов, сборов и иных платежей</t>
  </si>
  <si>
    <t>540</t>
  </si>
  <si>
    <t>Аппарат администрации муниципального образования</t>
  </si>
  <si>
    <t>Подпрогамма "Осуществление деятельности аппарата управления администрации муниципального образования Черкасский сельсовет"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</si>
  <si>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</si>
  <si>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Глава муниципального образования</t>
  </si>
  <si>
    <t>Подпрогамма "Осуществление деятельности аппарата управления"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</si>
  <si>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</si>
  <si>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</si>
  <si>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Квартал IV</t>
  </si>
  <si>
    <t>Квартал III</t>
  </si>
  <si>
    <t>Квартал II</t>
  </si>
  <si>
    <t>Квартал I</t>
  </si>
  <si>
    <t>КВР</t>
  </si>
  <si>
    <t>КЦСР</t>
  </si>
  <si>
    <t>ПЗ</t>
  </si>
  <si>
    <t>КФСР</t>
  </si>
  <si>
    <t>Распределение бюджетных ассигнований местного бюджета по разделам, подразделам, целевым статьям (муниципальным программам Черкасского сельсовета и непрограммным направлениям деятельности), группам и подгруппам видов расходов классификации расходов бюджета на 2022 год и на плановый период 2023 и 2024 годов</t>
  </si>
  <si>
    <t>Приложение № 7</t>
  </si>
  <si>
    <t>ИТОГО РАСХОДОВ</t>
  </si>
  <si>
    <t>Прочая закупка товаров, работ и услуг для государственных (муниципальных) нужд</t>
  </si>
  <si>
    <t>6770000000</t>
  </si>
  <si>
    <t>6700000000</t>
  </si>
  <si>
    <t>Муниципальная программа "Реализация муниципальной политики на территории муниципального образования Черкасский сельсовет Саракташского района Оренбургской области на 2018-2024 годы"</t>
  </si>
  <si>
    <t>0000000000</t>
  </si>
  <si>
    <t>Иные пенсии социальные доплатык пенсиям</t>
  </si>
  <si>
    <t>Подпрограмма "Обеспечение деятельности аппарата управления"</t>
  </si>
  <si>
    <t>Муниципальная программа "Реализация муниципальной политики на территории муниципального образования Черкасский сельсовет"</t>
  </si>
  <si>
    <t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</t>
  </si>
  <si>
    <t>Закупка энергетических ресурсов</t>
  </si>
  <si>
    <t>Финансовое обеспечение мероприятий по благоустройству территории муниципального образования поселения</t>
  </si>
  <si>
    <t>000</t>
  </si>
  <si>
    <t>Подпрограмма «Развитие системы градорегулирования в муниципальном образовании Черкасский сельсовет Саракташского района 
Оренбургской области»</t>
  </si>
  <si>
    <t>Финансовое обеспечение мероприятий по обеспечению пожарной безопасности на территории муниципального образования поселения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</si>
  <si>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</si>
  <si>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Фонд оплаты труда государственных (муниципальных) органов</t>
  </si>
  <si>
    <t>Осуществление первичного воинского учета на территориях, где отсутствуют военные комиссариаты</t>
  </si>
  <si>
    <t>Уплата иных платежей</t>
  </si>
  <si>
    <t>Членские взносы в Совет (ассоциации) муниципаьных образований</t>
  </si>
  <si>
    <t>Непрограмное направление расходов (непрограммные мероприятия)</t>
  </si>
  <si>
    <t xml:space="preserve">Другие общегосударственные вопросы </t>
  </si>
  <si>
    <t>Подпрограмма "Осуществление деятельности аппарата управления "</t>
  </si>
  <si>
    <t>Обеспечение деятельности финансовых, налоговых органов и органов финансового (финансово-бюджетного) надзора</t>
  </si>
  <si>
    <t>Уплата налогов на имущество организаций и земельного налога</t>
  </si>
  <si>
    <t>Подпрограмма "Осуществление деятельности аппарата управления"</t>
  </si>
  <si>
    <t>Муниципальная программа "Реализация муниципальной политики на территории муниципального образования Черкасский сельсовет" Саракташского района Оренбургской области на 2018-2024 годы</t>
  </si>
  <si>
    <t>Администрация МО Черкасский сельсовет</t>
  </si>
  <si>
    <t>ВР</t>
  </si>
  <si>
    <t>ЦСР</t>
  </si>
  <si>
    <t>ВЕД</t>
  </si>
  <si>
    <t>Ведомственная структура расходов местного бюджета на 2022 год и плановый период 2023-2024г.г.</t>
  </si>
  <si>
    <t>Черкасского сельсовета от 23 декабря 2021 года № 59</t>
  </si>
  <si>
    <t xml:space="preserve">к решению совета депутатов </t>
  </si>
  <si>
    <t>Приложение № 8</t>
  </si>
  <si>
    <t>Приложение № 9</t>
  </si>
  <si>
    <t>Черкасского совета</t>
  </si>
  <si>
    <t>РАСПРЕДЕЛЕНИЕ БЮДЖЕТНЫХ АССИГНОВАНИЙ МЕСТНОГО БЮДЖЕТА ПО ЦЕЛЕВЫМ СТАТЬЯМ, МУНИЦИПАЛЬНЫМ ПРОГРАММАМ ЧЕРКАССКОГО СОВЕТА И НЕПРОГРАММНЫМ  НАПРАВЛЕНИЯМ ДЕЯТЕЛЬНОСТИ), РАЗДЕЛАМ, ПОДРАЗДЕЛАМ, ГРУППАМ И  ПОДГРУППАМ ВИДОВ РАСХОДОВ КЛАССИФИКАЦИИ РАСХОДОВ НА 2022 ГОД И НА ПЛАНОВЫЙ ПЕРИОД 2023 И 2024 ГОДА</t>
  </si>
  <si>
    <t>6710000000</t>
  </si>
  <si>
    <t>6710010010</t>
  </si>
  <si>
    <t>6710010020</t>
  </si>
  <si>
    <t>6710010080</t>
  </si>
  <si>
    <t>6710025050</t>
  </si>
  <si>
    <t>310</t>
  </si>
  <si>
    <t>Подпрограмма "Обеспечение осуществления части, переданных органами власти другого уровня, полномочий</t>
  </si>
  <si>
    <t>6720000000</t>
  </si>
  <si>
    <t>6720051180</t>
  </si>
  <si>
    <t>6730000000</t>
  </si>
  <si>
    <t>6730095020</t>
  </si>
  <si>
    <t>Защита населения и территории от чрезвычайных ситуаций природного и техногенного характера, пожарная безопасность</t>
  </si>
  <si>
    <t>6740000000</t>
  </si>
  <si>
    <t>6740020040</t>
  </si>
  <si>
    <t>6750000000</t>
  </si>
  <si>
    <t>Содержание и ремонт, капитальный ремонт автомобильных дорог общего пользования и искусственных сооружений на них</t>
  </si>
  <si>
    <t>6750095280</t>
  </si>
  <si>
    <t>Подпрограмма "Развитие системы градорегулирования в муниципальном образовании Черкасский сельсовет Саракташского района 
Оренбургской области"</t>
  </si>
  <si>
    <t>6760000000</t>
  </si>
  <si>
    <t>6760095310</t>
  </si>
  <si>
    <t>Подпрограмма "Развитие культуры на территории муниципального образования Черкасский сельсовет"</t>
  </si>
  <si>
    <t>6770075080</t>
  </si>
  <si>
    <t>6770095220</t>
  </si>
  <si>
    <t>Непрограммное направление расходов (непрограммные мероприятия)</t>
  </si>
  <si>
    <t>7700000000</t>
  </si>
  <si>
    <t>Членские взносы в Совет (ассоциацию) муниципальных образований</t>
  </si>
  <si>
    <t>7700095100</t>
  </si>
  <si>
    <t>Предоставление пенсии за выслугу лет муниципальным служащим</t>
  </si>
  <si>
    <t>Итого</t>
  </si>
  <si>
    <t>КОСГУ</t>
  </si>
  <si>
    <t>Вид расходов</t>
  </si>
  <si>
    <t>Целевая статья</t>
  </si>
  <si>
    <t>Подраздел</t>
  </si>
  <si>
    <t>Раздел</t>
  </si>
  <si>
    <t>Объем ассигнований на исполнение публичных нормативных обязательств</t>
  </si>
  <si>
    <t>Код бюджетной классификации</t>
  </si>
  <si>
    <t>Наименование публичного обязательства</t>
  </si>
  <si>
    <t>(тыс.руб.)</t>
  </si>
  <si>
    <t>Объем бюджетных ассигнований на исполнение публичных нормативных обязательств, предусмотренных местным бюджетом муниципального образования Черкасский сельсовет на 2022 год и на плановый период 2023 и 2024 годов</t>
  </si>
  <si>
    <t>Приложение № 10</t>
  </si>
  <si>
    <t>Расходы на оплату коммунальных услуг учреждений, включая автономные и бюджетные учреждения (тыс. рублей)</t>
  </si>
  <si>
    <t>работники учреждений и организаций</t>
  </si>
  <si>
    <t>иные работники ОМСУ</t>
  </si>
  <si>
    <t>муниципальные служащие</t>
  </si>
  <si>
    <t>работники организаций и учреждений, получающие заработную плату на уровне МРОТ (включая работников органов местного самоуправления), в том числе:</t>
  </si>
  <si>
    <t>2.5</t>
  </si>
  <si>
    <t>работники учреждений, не вошедшие в категории, поименованные в указах Президента Российской Федерации от 07.05.2012</t>
  </si>
  <si>
    <t>2.4</t>
  </si>
  <si>
    <t>в сфере физической культуры и спорта</t>
  </si>
  <si>
    <t>в сфере образования</t>
  </si>
  <si>
    <t>в сфере культуры</t>
  </si>
  <si>
    <t>итого работников дополнительного образования</t>
  </si>
  <si>
    <t>2.3.2</t>
  </si>
  <si>
    <t>в сфере архивов</t>
  </si>
  <si>
    <t>итого работников учреждений культуры</t>
  </si>
  <si>
    <t>2.3.1</t>
  </si>
  <si>
    <t>работники бюджетной сферы, поименованные в указах Президента Российской Федерации от 07.05.2012</t>
  </si>
  <si>
    <t>2.3</t>
  </si>
  <si>
    <t>работники органов местного самоуправления (за исключением муниципальных служащих и получающих заработную плату на уровне МРОТ)</t>
  </si>
  <si>
    <t>2.2</t>
  </si>
  <si>
    <t>муниципальные должности и муниципальные служащие  (за исключением муниципальных служащих получающих заработную плату на уровне МРОТ)</t>
  </si>
  <si>
    <t>2.1</t>
  </si>
  <si>
    <t>Численность, в т.ч.:</t>
  </si>
  <si>
    <t>2</t>
  </si>
  <si>
    <t>работники организаций и учреждений, получающие заработную плату на уровне МРОТ (включая работников органов местного самоуправления)</t>
  </si>
  <si>
    <t>1.5</t>
  </si>
  <si>
    <t>1.4</t>
  </si>
  <si>
    <t>1.3.2</t>
  </si>
  <si>
    <t>1.3.1</t>
  </si>
  <si>
    <t>работники бюджетной сферы, поименованные в указах Президента Российской Федерации от 07.05.2012, в том числе:</t>
  </si>
  <si>
    <t>1.3</t>
  </si>
  <si>
    <t>работники органов местного самоуправления (за исключением муниципальных служащих и работников,  получающих заработную плату на уровне МРОТ)</t>
  </si>
  <si>
    <t>1.2</t>
  </si>
  <si>
    <t>муниципальные должности и муниципальные служащие (за исключением муниципальных служащих получающих заработную плату на уровне МРОТ)</t>
  </si>
  <si>
    <t>1.1</t>
  </si>
  <si>
    <t>Расходы на оплату труда с начислениями (тыс. рублей), в том числе:</t>
  </si>
  <si>
    <t xml:space="preserve">2022 год 
</t>
  </si>
  <si>
    <t>№ 
п/п</t>
  </si>
  <si>
    <t xml:space="preserve">Основные параметры первоочередных расходов бюджета на 2022 год </t>
  </si>
  <si>
    <t>Приложение №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</si>
</sst>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8" formatCode="0;[Red]0"/>
    <numFmt numFmtId="169" formatCode="#,##0.00;[Red]\-#,##0.00;0.00"/>
    <numFmt numFmtId="170" formatCode="000"/>
    <numFmt numFmtId="171" formatCode="00"/>
    <numFmt numFmtId="172" formatCode="0000"/>
    <numFmt numFmtId="173" formatCode="0.00;[Red]0.00"/>
    <numFmt numFmtId="174" formatCode="0000000000"/>
    <numFmt numFmtId="175" formatCode="000000"/>
    <numFmt numFmtId="176" formatCode="0000000"/>
    <numFmt numFmtId="177" formatCode="#,##0.0"/>
    <numFmt numFmtId="178" formatCode="_-* #,##0.00_р_._-;\-* #,##0.00_р_._-;_-* &quot;-&quot;??_р_._-;_-@_-"/>
    <numFmt numFmtId="179" formatCode="_-* #,##0.0_р_._-;\-* #,##0.0_р_._-;_-* &quot;-&quot;??_р_._-;_-@_-"/>
  </numFmts>
  <fonts count="43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name val="Calibri"/>
      <family val="2"/>
      <charset val="204"/>
    </font>
    <font>
      <sz val="9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theme="1"/>
      <name val="Arial"/>
      <family val="2"/>
      <charset val="204"/>
    </font>
    <font>
      <sz val="12"/>
      <name val="Arial Cyr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5" fillId="0" borderId="0"/>
    <xf numFmtId="0" fontId="5" fillId="0" borderId="0"/>
    <xf numFmtId="0" fontId="2" fillId="0" borderId="0"/>
    <xf numFmtId="0" fontId="1" fillId="0" borderId="0"/>
    <xf numFmtId="0" fontId="38" fillId="0" borderId="0"/>
    <xf numFmtId="178" fontId="38" fillId="0" borderId="0" applyFont="0" applyFill="0" applyBorder="0" applyAlignment="0" applyProtection="0"/>
  </cellStyleXfs>
  <cellXfs count="598">
    <xf numFmtId="0" fontId="0" fillId="0" borderId="0" xfId="0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center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justify" vertical="top" wrapText="1"/>
    </xf>
    <xf numFmtId="3" fontId="3" fillId="0" borderId="0" xfId="0" applyNumberFormat="1" applyFont="1" applyAlignment="1">
      <alignment horizontal="right" wrapText="1"/>
    </xf>
    <xf numFmtId="3" fontId="4" fillId="0" borderId="0" xfId="0" applyNumberFormat="1" applyFont="1" applyAlignment="1">
      <alignment horizontal="right" wrapText="1"/>
    </xf>
    <xf numFmtId="3" fontId="0" fillId="0" borderId="0" xfId="0" applyNumberFormat="1" applyAlignment="1">
      <alignment horizontal="right"/>
    </xf>
    <xf numFmtId="0" fontId="4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quotePrefix="1" applyFont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Fill="1"/>
    <xf numFmtId="3" fontId="7" fillId="0" borderId="0" xfId="0" applyNumberFormat="1" applyFont="1" applyFill="1"/>
    <xf numFmtId="0" fontId="0" fillId="0" borderId="0" xfId="0" applyFill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/>
    <xf numFmtId="3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top" wrapText="1"/>
    </xf>
    <xf numFmtId="3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top" wrapText="1"/>
    </xf>
    <xf numFmtId="3" fontId="7" fillId="2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justify" vertical="center" wrapText="1"/>
    </xf>
    <xf numFmtId="0" fontId="10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center" vertical="top" wrapText="1"/>
    </xf>
    <xf numFmtId="3" fontId="7" fillId="3" borderId="1" xfId="0" applyNumberFormat="1" applyFont="1" applyFill="1" applyBorder="1" applyAlignment="1">
      <alignment horizontal="center" vertical="center"/>
    </xf>
    <xf numFmtId="3" fontId="7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justify" vertical="center" wrapText="1"/>
    </xf>
    <xf numFmtId="0" fontId="7" fillId="3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11" fillId="0" borderId="1" xfId="0" applyFont="1" applyBorder="1" applyAlignment="1">
      <alignment horizontal="left" vertical="top" wrapText="1"/>
    </xf>
    <xf numFmtId="0" fontId="7" fillId="2" borderId="4" xfId="0" applyFont="1" applyFill="1" applyBorder="1" applyAlignment="1">
      <alignment horizontal="center" vertical="top"/>
    </xf>
    <xf numFmtId="0" fontId="12" fillId="0" borderId="1" xfId="0" applyFont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top"/>
    </xf>
    <xf numFmtId="0" fontId="11" fillId="0" borderId="0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top"/>
    </xf>
    <xf numFmtId="0" fontId="11" fillId="0" borderId="7" xfId="0" applyFont="1" applyFill="1" applyBorder="1" applyAlignment="1">
      <alignment horizontal="left" vertical="top" wrapText="1"/>
    </xf>
    <xf numFmtId="168" fontId="7" fillId="2" borderId="1" xfId="0" applyNumberFormat="1" applyFont="1" applyFill="1" applyBorder="1" applyAlignment="1">
      <alignment horizontal="center" vertical="top" wrapText="1"/>
    </xf>
    <xf numFmtId="168" fontId="7" fillId="0" borderId="1" xfId="0" applyNumberFormat="1" applyFont="1" applyFill="1" applyBorder="1" applyAlignment="1">
      <alignment horizontal="center" vertical="top" wrapText="1"/>
    </xf>
    <xf numFmtId="1" fontId="7" fillId="2" borderId="1" xfId="0" applyNumberFormat="1" applyFont="1" applyFill="1" applyBorder="1" applyAlignment="1">
      <alignment horizontal="center" vertical="top" wrapText="1"/>
    </xf>
    <xf numFmtId="3" fontId="7" fillId="0" borderId="7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center"/>
    </xf>
    <xf numFmtId="0" fontId="10" fillId="0" borderId="1" xfId="0" applyFont="1" applyBorder="1" applyAlignment="1">
      <alignment horizontal="justify" vertical="top" wrapText="1"/>
    </xf>
    <xf numFmtId="0" fontId="10" fillId="0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justify" vertical="top" wrapText="1"/>
    </xf>
    <xf numFmtId="0" fontId="14" fillId="2" borderId="8" xfId="0" applyFont="1" applyFill="1" applyBorder="1" applyAlignment="1">
      <alignment horizontal="left" vertical="top" wrapText="1"/>
    </xf>
    <xf numFmtId="1" fontId="11" fillId="0" borderId="1" xfId="0" applyNumberFormat="1" applyFont="1" applyBorder="1" applyAlignment="1">
      <alignment horizontal="center" wrapText="1"/>
    </xf>
    <xf numFmtId="1" fontId="11" fillId="0" borderId="5" xfId="0" applyNumberFormat="1" applyFont="1" applyBorder="1" applyAlignment="1">
      <alignment horizontal="center" wrapText="1"/>
    </xf>
    <xf numFmtId="1" fontId="11" fillId="0" borderId="8" xfId="0" applyNumberFormat="1" applyFont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 wrapText="1"/>
    </xf>
    <xf numFmtId="3" fontId="3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4" fillId="0" borderId="0" xfId="0" applyFont="1" applyAlignment="1">
      <alignment horizontal="center" wrapText="1"/>
    </xf>
    <xf numFmtId="0" fontId="7" fillId="0" borderId="0" xfId="0" applyFont="1" applyFill="1" applyAlignment="1">
      <alignment horizontal="center"/>
    </xf>
    <xf numFmtId="0" fontId="5" fillId="0" borderId="0" xfId="1"/>
    <xf numFmtId="0" fontId="3" fillId="0" borderId="0" xfId="1" applyFont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4" fontId="18" fillId="0" borderId="9" xfId="1" applyNumberFormat="1" applyFont="1" applyFill="1" applyBorder="1" applyAlignment="1" applyProtection="1">
      <protection hidden="1"/>
    </xf>
    <xf numFmtId="4" fontId="18" fillId="0" borderId="10" xfId="1" applyNumberFormat="1" applyFont="1" applyFill="1" applyBorder="1" applyAlignment="1" applyProtection="1">
      <protection hidden="1"/>
    </xf>
    <xf numFmtId="0" fontId="18" fillId="0" borderId="10" xfId="1" applyNumberFormat="1" applyFont="1" applyFill="1" applyBorder="1" applyAlignment="1" applyProtection="1">
      <protection hidden="1"/>
    </xf>
    <xf numFmtId="0" fontId="18" fillId="0" borderId="10" xfId="1" applyNumberFormat="1" applyFont="1" applyFill="1" applyBorder="1" applyAlignment="1" applyProtection="1">
      <alignment horizontal="center"/>
      <protection hidden="1"/>
    </xf>
    <xf numFmtId="0" fontId="18" fillId="0" borderId="11" xfId="1" applyNumberFormat="1" applyFont="1" applyFill="1" applyBorder="1" applyAlignment="1" applyProtection="1">
      <alignment horizontal="center"/>
      <protection hidden="1"/>
    </xf>
    <xf numFmtId="0" fontId="18" fillId="0" borderId="12" xfId="1" applyNumberFormat="1" applyFont="1" applyFill="1" applyBorder="1" applyAlignment="1" applyProtection="1">
      <alignment horizontal="center"/>
      <protection hidden="1"/>
    </xf>
    <xf numFmtId="0" fontId="18" fillId="0" borderId="13" xfId="1" applyNumberFormat="1" applyFont="1" applyFill="1" applyBorder="1" applyAlignment="1" applyProtection="1">
      <alignment horizontal="center"/>
      <protection hidden="1"/>
    </xf>
    <xf numFmtId="169" fontId="9" fillId="0" borderId="14" xfId="1" applyNumberFormat="1" applyFont="1" applyFill="1" applyBorder="1" applyAlignment="1" applyProtection="1">
      <protection hidden="1"/>
    </xf>
    <xf numFmtId="169" fontId="9" fillId="0" borderId="15" xfId="1" applyNumberFormat="1" applyFont="1" applyFill="1" applyBorder="1" applyAlignment="1" applyProtection="1">
      <protection hidden="1"/>
    </xf>
    <xf numFmtId="170" fontId="9" fillId="0" borderId="15" xfId="1" applyNumberFormat="1" applyFont="1" applyFill="1" applyBorder="1" applyAlignment="1" applyProtection="1">
      <alignment horizontal="center"/>
      <protection hidden="1"/>
    </xf>
    <xf numFmtId="170" fontId="9" fillId="0" borderId="1" xfId="1" applyNumberFormat="1" applyFont="1" applyFill="1" applyBorder="1" applyAlignment="1" applyProtection="1">
      <alignment horizontal="center"/>
      <protection hidden="1"/>
    </xf>
    <xf numFmtId="171" fontId="9" fillId="0" borderId="15" xfId="1" applyNumberFormat="1" applyFont="1" applyFill="1" applyBorder="1" applyAlignment="1" applyProtection="1">
      <alignment horizontal="center"/>
      <protection hidden="1"/>
    </xf>
    <xf numFmtId="170" fontId="9" fillId="0" borderId="16" xfId="1" applyNumberFormat="1" applyFont="1" applyFill="1" applyBorder="1" applyAlignment="1" applyProtection="1">
      <alignment horizontal="left" vertical="distributed" wrapText="1"/>
      <protection hidden="1"/>
    </xf>
    <xf numFmtId="170" fontId="9" fillId="0" borderId="1" xfId="1" applyNumberFormat="1" applyFont="1" applyFill="1" applyBorder="1" applyAlignment="1" applyProtection="1">
      <alignment horizontal="left" vertical="distributed" wrapText="1"/>
      <protection hidden="1"/>
    </xf>
    <xf numFmtId="169" fontId="18" fillId="0" borderId="14" xfId="1" applyNumberFormat="1" applyFont="1" applyFill="1" applyBorder="1" applyAlignment="1" applyProtection="1">
      <protection hidden="1"/>
    </xf>
    <xf numFmtId="169" fontId="18" fillId="0" borderId="15" xfId="1" applyNumberFormat="1" applyFont="1" applyFill="1" applyBorder="1" applyAlignment="1" applyProtection="1">
      <protection hidden="1"/>
    </xf>
    <xf numFmtId="170" fontId="18" fillId="0" borderId="15" xfId="1" applyNumberFormat="1" applyFont="1" applyFill="1" applyBorder="1" applyAlignment="1" applyProtection="1">
      <alignment horizontal="center"/>
      <protection hidden="1"/>
    </xf>
    <xf numFmtId="170" fontId="18" fillId="0" borderId="1" xfId="1" applyNumberFormat="1" applyFont="1" applyFill="1" applyBorder="1" applyAlignment="1" applyProtection="1">
      <alignment horizontal="center"/>
      <protection hidden="1"/>
    </xf>
    <xf numFmtId="171" fontId="18" fillId="0" borderId="15" xfId="1" applyNumberFormat="1" applyFont="1" applyFill="1" applyBorder="1" applyAlignment="1" applyProtection="1">
      <alignment horizontal="center"/>
      <protection hidden="1"/>
    </xf>
    <xf numFmtId="170" fontId="18" fillId="0" borderId="1" xfId="1" applyNumberFormat="1" applyFont="1" applyFill="1" applyBorder="1" applyAlignment="1" applyProtection="1">
      <alignment horizontal="left" vertical="distributed" wrapText="1"/>
      <protection hidden="1"/>
    </xf>
    <xf numFmtId="170" fontId="9" fillId="0" borderId="15" xfId="1" applyNumberFormat="1" applyFont="1" applyFill="1" applyBorder="1" applyAlignment="1" applyProtection="1">
      <alignment horizontal="center"/>
      <protection hidden="1"/>
    </xf>
    <xf numFmtId="170" fontId="9" fillId="0" borderId="1" xfId="1" applyNumberFormat="1" applyFont="1" applyFill="1" applyBorder="1" applyAlignment="1" applyProtection="1">
      <alignment horizontal="center"/>
      <protection hidden="1"/>
    </xf>
    <xf numFmtId="170" fontId="9" fillId="0" borderId="17" xfId="1" applyNumberFormat="1" applyFont="1" applyFill="1" applyBorder="1" applyAlignment="1" applyProtection="1">
      <alignment horizontal="left" vertical="distributed" wrapText="1"/>
      <protection hidden="1"/>
    </xf>
    <xf numFmtId="170" fontId="18" fillId="0" borderId="15" xfId="1" applyNumberFormat="1" applyFont="1" applyFill="1" applyBorder="1" applyAlignment="1" applyProtection="1">
      <alignment horizontal="center"/>
      <protection hidden="1"/>
    </xf>
    <xf numFmtId="170" fontId="18" fillId="0" borderId="1" xfId="1" applyNumberFormat="1" applyFont="1" applyFill="1" applyBorder="1" applyAlignment="1" applyProtection="1">
      <alignment horizontal="center"/>
      <protection hidden="1"/>
    </xf>
    <xf numFmtId="170" fontId="18" fillId="0" borderId="17" xfId="1" applyNumberFormat="1" applyFont="1" applyFill="1" applyBorder="1" applyAlignment="1" applyProtection="1">
      <alignment horizontal="left" vertical="distributed" wrapText="1"/>
      <protection hidden="1"/>
    </xf>
    <xf numFmtId="0" fontId="19" fillId="0" borderId="0" xfId="1" applyFont="1"/>
    <xf numFmtId="170" fontId="9" fillId="0" borderId="16" xfId="1" applyNumberFormat="1" applyFont="1" applyFill="1" applyBorder="1" applyAlignment="1" applyProtection="1">
      <alignment horizontal="left" vertical="distributed" wrapText="1"/>
      <protection hidden="1"/>
    </xf>
    <xf numFmtId="170" fontId="9" fillId="0" borderId="18" xfId="1" applyNumberFormat="1" applyFont="1" applyFill="1" applyBorder="1" applyAlignment="1" applyProtection="1">
      <alignment horizontal="left" vertical="distributed" wrapText="1"/>
      <protection hidden="1"/>
    </xf>
    <xf numFmtId="170" fontId="9" fillId="0" borderId="19" xfId="1" applyNumberFormat="1" applyFont="1" applyFill="1" applyBorder="1" applyAlignment="1" applyProtection="1">
      <alignment horizontal="left" vertical="distributed" wrapText="1"/>
      <protection hidden="1"/>
    </xf>
    <xf numFmtId="170" fontId="18" fillId="0" borderId="16" xfId="1" applyNumberFormat="1" applyFont="1" applyFill="1" applyBorder="1" applyAlignment="1" applyProtection="1">
      <alignment horizontal="left" vertical="distributed" wrapText="1"/>
      <protection hidden="1"/>
    </xf>
    <xf numFmtId="170" fontId="18" fillId="0" borderId="18" xfId="1" applyNumberFormat="1" applyFont="1" applyFill="1" applyBorder="1" applyAlignment="1" applyProtection="1">
      <alignment horizontal="left" vertical="distributed" wrapText="1"/>
      <protection hidden="1"/>
    </xf>
    <xf numFmtId="170" fontId="18" fillId="0" borderId="19" xfId="1" applyNumberFormat="1" applyFont="1" applyFill="1" applyBorder="1" applyAlignment="1" applyProtection="1">
      <alignment horizontal="left" vertical="distributed" wrapText="1"/>
      <protection hidden="1"/>
    </xf>
    <xf numFmtId="171" fontId="9" fillId="0" borderId="1" xfId="1" applyNumberFormat="1" applyFont="1" applyFill="1" applyBorder="1" applyAlignment="1" applyProtection="1">
      <alignment horizontal="center"/>
      <protection hidden="1"/>
    </xf>
    <xf numFmtId="169" fontId="9" fillId="0" borderId="1" xfId="1" applyNumberFormat="1" applyFont="1" applyFill="1" applyBorder="1" applyAlignment="1" applyProtection="1">
      <protection hidden="1"/>
    </xf>
    <xf numFmtId="169" fontId="18" fillId="0" borderId="20" xfId="1" applyNumberFormat="1" applyFont="1" applyFill="1" applyBorder="1" applyAlignment="1" applyProtection="1">
      <protection hidden="1"/>
    </xf>
    <xf numFmtId="169" fontId="18" fillId="0" borderId="21" xfId="1" applyNumberFormat="1" applyFont="1" applyFill="1" applyBorder="1" applyAlignment="1" applyProtection="1">
      <protection hidden="1"/>
    </xf>
    <xf numFmtId="170" fontId="18" fillId="0" borderId="21" xfId="1" applyNumberFormat="1" applyFont="1" applyFill="1" applyBorder="1" applyAlignment="1" applyProtection="1">
      <alignment horizontal="center"/>
      <protection hidden="1"/>
    </xf>
    <xf numFmtId="170" fontId="18" fillId="0" borderId="22" xfId="1" applyNumberFormat="1" applyFont="1" applyFill="1" applyBorder="1" applyAlignment="1" applyProtection="1">
      <alignment horizontal="center"/>
      <protection hidden="1"/>
    </xf>
    <xf numFmtId="171" fontId="18" fillId="0" borderId="21" xfId="1" applyNumberFormat="1" applyFont="1" applyFill="1" applyBorder="1" applyAlignment="1" applyProtection="1">
      <alignment horizontal="center"/>
      <protection hidden="1"/>
    </xf>
    <xf numFmtId="171" fontId="18" fillId="0" borderId="23" xfId="1" applyNumberFormat="1" applyFont="1" applyFill="1" applyBorder="1" applyAlignment="1" applyProtection="1">
      <alignment horizontal="center"/>
      <protection hidden="1"/>
    </xf>
    <xf numFmtId="170" fontId="18" fillId="0" borderId="24" xfId="1" applyNumberFormat="1" applyFont="1" applyFill="1" applyBorder="1" applyAlignment="1" applyProtection="1">
      <alignment horizontal="left" vertical="distributed" wrapText="1"/>
      <protection hidden="1"/>
    </xf>
    <xf numFmtId="170" fontId="18" fillId="0" borderId="25" xfId="1" applyNumberFormat="1" applyFont="1" applyFill="1" applyBorder="1" applyAlignment="1" applyProtection="1">
      <alignment horizontal="left" vertical="distributed" wrapText="1"/>
      <protection hidden="1"/>
    </xf>
    <xf numFmtId="0" fontId="18" fillId="0" borderId="26" xfId="1" applyNumberFormat="1" applyFont="1" applyFill="1" applyBorder="1" applyAlignment="1" applyProtection="1">
      <alignment horizontal="center" vertical="center"/>
      <protection hidden="1"/>
    </xf>
    <xf numFmtId="0" fontId="18" fillId="0" borderId="27" xfId="1" applyNumberFormat="1" applyFont="1" applyFill="1" applyBorder="1" applyAlignment="1" applyProtection="1">
      <alignment horizontal="center" vertical="center"/>
      <protection hidden="1"/>
    </xf>
    <xf numFmtId="0" fontId="18" fillId="0" borderId="28" xfId="1" applyNumberFormat="1" applyFont="1" applyFill="1" applyBorder="1" applyAlignment="1" applyProtection="1">
      <alignment horizontal="center" vertical="center"/>
      <protection hidden="1"/>
    </xf>
    <xf numFmtId="0" fontId="18" fillId="0" borderId="29" xfId="1" applyNumberFormat="1" applyFont="1" applyFill="1" applyBorder="1" applyAlignment="1" applyProtection="1">
      <alignment horizontal="center" vertical="center" wrapText="1"/>
      <protection hidden="1"/>
    </xf>
    <xf numFmtId="0" fontId="18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8" fillId="0" borderId="30" xfId="1" applyNumberFormat="1" applyFont="1" applyFill="1" applyBorder="1" applyAlignment="1" applyProtection="1">
      <alignment horizontal="center" vertical="center" wrapText="1"/>
      <protection hidden="1"/>
    </xf>
    <xf numFmtId="0" fontId="18" fillId="0" borderId="27" xfId="1" applyNumberFormat="1" applyFont="1" applyFill="1" applyBorder="1" applyAlignment="1" applyProtection="1">
      <alignment horizontal="center" vertical="center"/>
      <protection hidden="1"/>
    </xf>
    <xf numFmtId="0" fontId="18" fillId="0" borderId="31" xfId="1" applyNumberFormat="1" applyFont="1" applyFill="1" applyBorder="1" applyAlignment="1" applyProtection="1">
      <alignment horizontal="center" vertical="center"/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20" fillId="0" borderId="0" xfId="1" applyNumberFormat="1" applyFont="1" applyFill="1" applyAlignment="1" applyProtection="1">
      <alignment horizontal="center" vertical="center" wrapText="1"/>
      <protection hidden="1"/>
    </xf>
    <xf numFmtId="0" fontId="4" fillId="0" borderId="0" xfId="1" applyNumberFormat="1" applyFont="1" applyFill="1" applyAlignment="1" applyProtection="1">
      <alignment horizontal="centerContinuous" vertical="center"/>
      <protection hidden="1"/>
    </xf>
    <xf numFmtId="0" fontId="19" fillId="0" borderId="0" xfId="1" applyNumberFormat="1" applyFont="1" applyFill="1" applyAlignment="1" applyProtection="1">
      <protection hidden="1"/>
    </xf>
    <xf numFmtId="0" fontId="4" fillId="0" borderId="0" xfId="1" applyNumberFormat="1" applyFont="1" applyFill="1" applyAlignment="1" applyProtection="1">
      <protection hidden="1"/>
    </xf>
    <xf numFmtId="0" fontId="4" fillId="0" borderId="0" xfId="1" applyNumberFormat="1" applyFont="1" applyFill="1" applyAlignment="1" applyProtection="1">
      <alignment horizontal="center" vertical="distributed"/>
      <protection hidden="1"/>
    </xf>
    <xf numFmtId="169" fontId="3" fillId="0" borderId="0" xfId="1" applyNumberFormat="1" applyFont="1" applyFill="1" applyAlignment="1" applyProtection="1">
      <protection hidden="1"/>
    </xf>
    <xf numFmtId="170" fontId="4" fillId="0" borderId="0" xfId="1" applyNumberFormat="1" applyFont="1" applyFill="1" applyAlignment="1" applyProtection="1">
      <protection hidden="1"/>
    </xf>
    <xf numFmtId="172" fontId="4" fillId="0" borderId="0" xfId="1" applyNumberFormat="1" applyFont="1" applyFill="1" applyAlignment="1" applyProtection="1">
      <protection hidden="1"/>
    </xf>
    <xf numFmtId="0" fontId="9" fillId="0" borderId="0" xfId="1" applyNumberFormat="1" applyFont="1" applyFill="1" applyAlignment="1" applyProtection="1">
      <protection hidden="1"/>
    </xf>
    <xf numFmtId="169" fontId="9" fillId="0" borderId="0" xfId="2" applyNumberFormat="1" applyFont="1" applyFill="1" applyAlignment="1" applyProtection="1">
      <protection hidden="1"/>
    </xf>
    <xf numFmtId="0" fontId="9" fillId="0" borderId="0" xfId="2" applyNumberFormat="1" applyFont="1" applyFill="1" applyAlignment="1" applyProtection="1">
      <protection hidden="1"/>
    </xf>
    <xf numFmtId="0" fontId="9" fillId="0" borderId="0" xfId="1" applyFont="1" applyAlignment="1" applyProtection="1">
      <alignment horizontal="left"/>
      <protection hidden="1"/>
    </xf>
    <xf numFmtId="173" fontId="5" fillId="0" borderId="0" xfId="1" applyNumberFormat="1"/>
    <xf numFmtId="0" fontId="5" fillId="0" borderId="0" xfId="1" applyAlignment="1">
      <alignment horizontal="right"/>
    </xf>
    <xf numFmtId="0" fontId="5" fillId="0" borderId="0" xfId="1" applyFill="1" applyAlignment="1">
      <alignment horizontal="right"/>
    </xf>
    <xf numFmtId="0" fontId="5" fillId="0" borderId="0" xfId="1" applyAlignment="1">
      <alignment horizontal="justify" vertical="justify"/>
    </xf>
    <xf numFmtId="0" fontId="21" fillId="0" borderId="0" xfId="1" applyNumberFormat="1" applyFont="1" applyFill="1" applyAlignment="1" applyProtection="1">
      <protection hidden="1"/>
    </xf>
    <xf numFmtId="4" fontId="22" fillId="0" borderId="1" xfId="1" applyNumberFormat="1" applyFont="1" applyFill="1" applyBorder="1" applyAlignment="1" applyProtection="1">
      <protection hidden="1"/>
    </xf>
    <xf numFmtId="3" fontId="22" fillId="0" borderId="1" xfId="1" applyNumberFormat="1" applyFont="1" applyFill="1" applyBorder="1" applyAlignment="1" applyProtection="1">
      <protection hidden="1"/>
    </xf>
    <xf numFmtId="0" fontId="22" fillId="0" borderId="1" xfId="1" applyNumberFormat="1" applyFont="1" applyFill="1" applyBorder="1" applyAlignment="1" applyProtection="1">
      <alignment horizontal="right"/>
      <protection hidden="1"/>
    </xf>
    <xf numFmtId="174" fontId="21" fillId="0" borderId="1" xfId="1" applyNumberFormat="1" applyFont="1" applyFill="1" applyBorder="1" applyAlignment="1" applyProtection="1">
      <alignment horizontal="right"/>
      <protection hidden="1"/>
    </xf>
    <xf numFmtId="0" fontId="22" fillId="0" borderId="1" xfId="1" applyNumberFormat="1" applyFont="1" applyFill="1" applyBorder="1" applyAlignment="1" applyProtection="1">
      <protection hidden="1"/>
    </xf>
    <xf numFmtId="0" fontId="22" fillId="0" borderId="7" xfId="1" applyNumberFormat="1" applyFont="1" applyFill="1" applyBorder="1" applyAlignment="1" applyProtection="1">
      <alignment horizontal="center" vertical="justify"/>
      <protection hidden="1"/>
    </xf>
    <xf numFmtId="0" fontId="22" fillId="0" borderId="18" xfId="1" applyNumberFormat="1" applyFont="1" applyFill="1" applyBorder="1" applyAlignment="1" applyProtection="1">
      <alignment horizontal="center" vertical="justify"/>
      <protection hidden="1"/>
    </xf>
    <xf numFmtId="0" fontId="5" fillId="0" borderId="32" xfId="1" applyBorder="1" applyAlignment="1" applyProtection="1">
      <alignment horizontal="justify" vertical="justify"/>
      <protection hidden="1"/>
    </xf>
    <xf numFmtId="0" fontId="21" fillId="0" borderId="0" xfId="1" applyNumberFormat="1" applyFont="1" applyFill="1" applyBorder="1" applyAlignment="1" applyProtection="1">
      <protection hidden="1"/>
    </xf>
    <xf numFmtId="4" fontId="21" fillId="0" borderId="1" xfId="1" applyNumberFormat="1" applyFont="1" applyFill="1" applyBorder="1"/>
    <xf numFmtId="3" fontId="21" fillId="0" borderId="1" xfId="1" applyNumberFormat="1" applyFont="1" applyBorder="1"/>
    <xf numFmtId="4" fontId="21" fillId="0" borderId="1" xfId="1" applyNumberFormat="1" applyFont="1" applyFill="1" applyBorder="1" applyAlignment="1" applyProtection="1">
      <protection hidden="1"/>
    </xf>
    <xf numFmtId="0" fontId="22" fillId="0" borderId="1" xfId="1" applyFont="1" applyBorder="1"/>
    <xf numFmtId="170" fontId="21" fillId="0" borderId="1" xfId="1" applyNumberFormat="1" applyFont="1" applyBorder="1"/>
    <xf numFmtId="0" fontId="23" fillId="0" borderId="1" xfId="4" applyFont="1" applyBorder="1" applyAlignment="1">
      <alignment horizontal="right"/>
    </xf>
    <xf numFmtId="171" fontId="21" fillId="0" borderId="1" xfId="1" applyNumberFormat="1" applyFont="1" applyFill="1" applyBorder="1" applyAlignment="1" applyProtection="1">
      <protection hidden="1"/>
    </xf>
    <xf numFmtId="172" fontId="21" fillId="0" borderId="1" xfId="1" applyNumberFormat="1" applyFont="1" applyFill="1" applyBorder="1" applyAlignment="1" applyProtection="1">
      <protection hidden="1"/>
    </xf>
    <xf numFmtId="170" fontId="21" fillId="0" borderId="1" xfId="1" applyNumberFormat="1" applyFont="1" applyFill="1" applyBorder="1" applyAlignment="1" applyProtection="1">
      <alignment horizontal="left" vertical="justify" wrapText="1"/>
      <protection hidden="1"/>
    </xf>
    <xf numFmtId="170" fontId="22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5" fillId="0" borderId="0" xfId="1" applyBorder="1" applyAlignment="1" applyProtection="1">
      <alignment horizontal="justify" vertical="justify"/>
      <protection hidden="1"/>
    </xf>
    <xf numFmtId="170" fontId="21" fillId="0" borderId="7" xfId="1" applyNumberFormat="1" applyFont="1" applyFill="1" applyBorder="1" applyAlignment="1" applyProtection="1">
      <alignment horizontal="left" vertical="justify" wrapText="1"/>
      <protection hidden="1"/>
    </xf>
    <xf numFmtId="170" fontId="21" fillId="0" borderId="18" xfId="1" applyNumberFormat="1" applyFont="1" applyFill="1" applyBorder="1" applyAlignment="1" applyProtection="1">
      <alignment horizontal="left" vertical="justify" wrapText="1"/>
      <protection hidden="1"/>
    </xf>
    <xf numFmtId="170" fontId="21" fillId="0" borderId="15" xfId="1" applyNumberFormat="1" applyFont="1" applyFill="1" applyBorder="1" applyAlignment="1" applyProtection="1">
      <alignment horizontal="left" vertical="justify" wrapText="1"/>
      <protection hidden="1"/>
    </xf>
    <xf numFmtId="3" fontId="22" fillId="0" borderId="1" xfId="1" applyNumberFormat="1" applyFont="1" applyBorder="1"/>
    <xf numFmtId="170" fontId="22" fillId="0" borderId="1" xfId="1" applyNumberFormat="1" applyFont="1" applyBorder="1"/>
    <xf numFmtId="174" fontId="22" fillId="0" borderId="15" xfId="1" applyNumberFormat="1" applyFont="1" applyFill="1" applyBorder="1" applyAlignment="1" applyProtection="1">
      <alignment horizontal="right"/>
      <protection hidden="1"/>
    </xf>
    <xf numFmtId="171" fontId="22" fillId="0" borderId="1" xfId="1" applyNumberFormat="1" applyFont="1" applyFill="1" applyBorder="1" applyAlignment="1" applyProtection="1">
      <protection hidden="1"/>
    </xf>
    <xf numFmtId="170" fontId="22" fillId="0" borderId="7" xfId="1" applyNumberFormat="1" applyFont="1" applyFill="1" applyBorder="1" applyAlignment="1" applyProtection="1">
      <alignment horizontal="left" vertical="justify" wrapText="1"/>
      <protection hidden="1"/>
    </xf>
    <xf numFmtId="170" fontId="22" fillId="0" borderId="18" xfId="1" applyNumberFormat="1" applyFont="1" applyFill="1" applyBorder="1" applyAlignment="1" applyProtection="1">
      <alignment horizontal="left" vertical="justify" wrapText="1"/>
      <protection hidden="1"/>
    </xf>
    <xf numFmtId="170" fontId="22" fillId="0" borderId="15" xfId="1" applyNumberFormat="1" applyFont="1" applyFill="1" applyBorder="1" applyAlignment="1" applyProtection="1">
      <alignment horizontal="left" vertical="justify" wrapText="1"/>
      <protection hidden="1"/>
    </xf>
    <xf numFmtId="0" fontId="23" fillId="0" borderId="1" xfId="4" applyFont="1" applyBorder="1"/>
    <xf numFmtId="170" fontId="21" fillId="0" borderId="7" xfId="1" applyNumberFormat="1" applyFont="1" applyFill="1" applyBorder="1" applyAlignment="1" applyProtection="1">
      <alignment horizontal="left" vertical="justify" wrapText="1"/>
      <protection hidden="1"/>
    </xf>
    <xf numFmtId="170" fontId="22" fillId="0" borderId="7" xfId="1" applyNumberFormat="1" applyFont="1" applyFill="1" applyBorder="1" applyAlignment="1" applyProtection="1">
      <alignment horizontal="left" vertical="justify" wrapText="1"/>
      <protection hidden="1"/>
    </xf>
    <xf numFmtId="4" fontId="22" fillId="0" borderId="1" xfId="1" applyNumberFormat="1" applyFont="1" applyFill="1" applyBorder="1"/>
    <xf numFmtId="175" fontId="22" fillId="0" borderId="1" xfId="1" applyNumberFormat="1" applyFont="1" applyFill="1" applyBorder="1"/>
    <xf numFmtId="172" fontId="22" fillId="0" borderId="1" xfId="1" applyNumberFormat="1" applyFont="1" applyFill="1" applyBorder="1" applyAlignment="1" applyProtection="1">
      <protection hidden="1"/>
    </xf>
    <xf numFmtId="174" fontId="22" fillId="0" borderId="1" xfId="1" applyNumberFormat="1" applyFont="1" applyFill="1" applyBorder="1"/>
    <xf numFmtId="172" fontId="22" fillId="0" borderId="1" xfId="1" applyNumberFormat="1" applyFont="1" applyFill="1" applyBorder="1" applyAlignment="1" applyProtection="1">
      <alignment horizontal="justify" vertical="justify" wrapText="1"/>
      <protection hidden="1"/>
    </xf>
    <xf numFmtId="170" fontId="22" fillId="0" borderId="18" xfId="1" applyNumberFormat="1" applyFont="1" applyFill="1" applyBorder="1" applyAlignment="1" applyProtection="1">
      <alignment horizontal="left" vertical="justify" wrapText="1"/>
      <protection hidden="1"/>
    </xf>
    <xf numFmtId="3" fontId="21" fillId="0" borderId="1" xfId="1" applyNumberFormat="1" applyFont="1" applyFill="1" applyBorder="1" applyAlignment="1" applyProtection="1">
      <protection hidden="1"/>
    </xf>
    <xf numFmtId="169" fontId="21" fillId="0" borderId="1" xfId="1" applyNumberFormat="1" applyFont="1" applyFill="1" applyBorder="1" applyAlignment="1" applyProtection="1">
      <protection hidden="1"/>
    </xf>
    <xf numFmtId="170" fontId="21" fillId="0" borderId="1" xfId="1" applyNumberFormat="1" applyFont="1" applyFill="1" applyBorder="1" applyAlignment="1" applyProtection="1">
      <alignment horizontal="right"/>
      <protection hidden="1"/>
    </xf>
    <xf numFmtId="176" fontId="21" fillId="0" borderId="1" xfId="1" applyNumberFormat="1" applyFont="1" applyFill="1" applyBorder="1" applyAlignment="1" applyProtection="1">
      <alignment horizontal="justify" vertical="justify" wrapText="1"/>
      <protection hidden="1"/>
    </xf>
    <xf numFmtId="172" fontId="22" fillId="0" borderId="4" xfId="1" applyNumberFormat="1" applyFont="1" applyFill="1" applyBorder="1" applyAlignment="1" applyProtection="1">
      <alignment horizontal="justify" vertical="justify" wrapText="1"/>
      <protection hidden="1"/>
    </xf>
    <xf numFmtId="172" fontId="22" fillId="0" borderId="33" xfId="1" applyNumberFormat="1" applyFont="1" applyFill="1" applyBorder="1" applyAlignment="1" applyProtection="1">
      <alignment horizontal="justify" vertical="justify" wrapText="1"/>
      <protection hidden="1"/>
    </xf>
    <xf numFmtId="176" fontId="21" fillId="0" borderId="1" xfId="1" applyNumberFormat="1" applyFont="1" applyFill="1" applyBorder="1" applyAlignment="1" applyProtection="1">
      <alignment horizontal="justify" vertical="justify" wrapText="1"/>
      <protection hidden="1"/>
    </xf>
    <xf numFmtId="172" fontId="22" fillId="0" borderId="34" xfId="1" applyNumberFormat="1" applyFont="1" applyFill="1" applyBorder="1" applyAlignment="1" applyProtection="1">
      <alignment horizontal="justify" vertical="justify" wrapText="1"/>
      <protection hidden="1"/>
    </xf>
    <xf numFmtId="3" fontId="21" fillId="0" borderId="1" xfId="1" applyNumberFormat="1" applyFont="1" applyFill="1" applyBorder="1"/>
    <xf numFmtId="0" fontId="21" fillId="0" borderId="1" xfId="1" applyFont="1" applyFill="1" applyBorder="1"/>
    <xf numFmtId="0" fontId="23" fillId="0" borderId="1" xfId="4" applyFont="1" applyFill="1" applyBorder="1"/>
    <xf numFmtId="0" fontId="23" fillId="0" borderId="1" xfId="4" applyFont="1" applyBorder="1" applyAlignment="1">
      <alignment vertical="distributed"/>
    </xf>
    <xf numFmtId="172" fontId="22" fillId="0" borderId="15" xfId="1" applyNumberFormat="1" applyFont="1" applyFill="1" applyBorder="1" applyAlignment="1" applyProtection="1">
      <alignment horizontal="justify" vertical="justify" wrapText="1"/>
      <protection hidden="1"/>
    </xf>
    <xf numFmtId="170" fontId="21" fillId="0" borderId="1" xfId="1" applyNumberFormat="1" applyFont="1" applyFill="1" applyBorder="1"/>
    <xf numFmtId="169" fontId="21" fillId="0" borderId="15" xfId="1" applyNumberFormat="1" applyFont="1" applyFill="1" applyBorder="1" applyAlignment="1" applyProtection="1">
      <protection hidden="1"/>
    </xf>
    <xf numFmtId="169" fontId="21" fillId="0" borderId="7" xfId="1" applyNumberFormat="1" applyFont="1" applyFill="1" applyBorder="1" applyAlignment="1" applyProtection="1">
      <protection hidden="1"/>
    </xf>
    <xf numFmtId="170" fontId="22" fillId="0" borderId="1" xfId="1" applyNumberFormat="1" applyFont="1" applyFill="1" applyBorder="1" applyAlignment="1" applyProtection="1">
      <alignment horizontal="right"/>
      <protection hidden="1"/>
    </xf>
    <xf numFmtId="171" fontId="22" fillId="0" borderId="15" xfId="1" applyNumberFormat="1" applyFont="1" applyFill="1" applyBorder="1" applyAlignment="1" applyProtection="1">
      <protection hidden="1"/>
    </xf>
    <xf numFmtId="172" fontId="21" fillId="0" borderId="18" xfId="1" applyNumberFormat="1" applyFont="1" applyFill="1" applyBorder="1" applyAlignment="1" applyProtection="1">
      <protection hidden="1"/>
    </xf>
    <xf numFmtId="172" fontId="22" fillId="0" borderId="19" xfId="1" applyNumberFormat="1" applyFont="1" applyFill="1" applyBorder="1" applyAlignment="1" applyProtection="1">
      <alignment horizontal="justify" vertical="justify" wrapText="1"/>
      <protection hidden="1"/>
    </xf>
    <xf numFmtId="172" fontId="22" fillId="0" borderId="1" xfId="1" applyNumberFormat="1" applyFont="1" applyFill="1" applyBorder="1" applyAlignment="1" applyProtection="1">
      <alignment horizontal="justify" vertical="justify" wrapText="1"/>
      <protection hidden="1"/>
    </xf>
    <xf numFmtId="3" fontId="22" fillId="2" borderId="1" xfId="1" applyNumberFormat="1" applyFont="1" applyFill="1" applyBorder="1" applyAlignment="1" applyProtection="1">
      <protection hidden="1"/>
    </xf>
    <xf numFmtId="169" fontId="21" fillId="2" borderId="15" xfId="1" applyNumberFormat="1" applyFont="1" applyFill="1" applyBorder="1" applyAlignment="1" applyProtection="1">
      <protection hidden="1"/>
    </xf>
    <xf numFmtId="169" fontId="21" fillId="2" borderId="1" xfId="1" applyNumberFormat="1" applyFont="1" applyFill="1" applyBorder="1" applyAlignment="1" applyProtection="1">
      <protection hidden="1"/>
    </xf>
    <xf numFmtId="169" fontId="21" fillId="2" borderId="7" xfId="1" applyNumberFormat="1" applyFont="1" applyFill="1" applyBorder="1" applyAlignment="1" applyProtection="1">
      <protection hidden="1"/>
    </xf>
    <xf numFmtId="170" fontId="22" fillId="2" borderId="1" xfId="1" applyNumberFormat="1" applyFont="1" applyFill="1" applyBorder="1" applyAlignment="1" applyProtection="1">
      <alignment horizontal="right"/>
      <protection hidden="1"/>
    </xf>
    <xf numFmtId="174" fontId="22" fillId="2" borderId="15" xfId="1" applyNumberFormat="1" applyFont="1" applyFill="1" applyBorder="1" applyAlignment="1" applyProtection="1">
      <alignment horizontal="right"/>
      <protection hidden="1"/>
    </xf>
    <xf numFmtId="171" fontId="22" fillId="2" borderId="15" xfId="1" applyNumberFormat="1" applyFont="1" applyFill="1" applyBorder="1" applyAlignment="1" applyProtection="1">
      <protection hidden="1"/>
    </xf>
    <xf numFmtId="172" fontId="21" fillId="2" borderId="18" xfId="1" applyNumberFormat="1" applyFont="1" applyFill="1" applyBorder="1" applyAlignment="1" applyProtection="1">
      <protection hidden="1"/>
    </xf>
    <xf numFmtId="172" fontId="22" fillId="2" borderId="34" xfId="1" applyNumberFormat="1" applyFont="1" applyFill="1" applyBorder="1" applyAlignment="1" applyProtection="1">
      <alignment horizontal="justify" vertical="justify" wrapText="1"/>
      <protection hidden="1"/>
    </xf>
    <xf numFmtId="171" fontId="21" fillId="0" borderId="15" xfId="1" applyNumberFormat="1" applyFont="1" applyFill="1" applyBorder="1" applyAlignment="1" applyProtection="1">
      <protection hidden="1"/>
    </xf>
    <xf numFmtId="170" fontId="21" fillId="0" borderId="1" xfId="1" applyNumberFormat="1" applyFont="1" applyFill="1" applyBorder="1" applyAlignment="1" applyProtection="1">
      <alignment horizontal="justify" vertical="justify" wrapText="1"/>
      <protection hidden="1"/>
    </xf>
    <xf numFmtId="176" fontId="21" fillId="0" borderId="15" xfId="1" applyNumberFormat="1" applyFont="1" applyFill="1" applyBorder="1" applyAlignment="1" applyProtection="1">
      <alignment horizontal="justify" vertical="justify" wrapText="1"/>
      <protection hidden="1"/>
    </xf>
    <xf numFmtId="172" fontId="22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23" fillId="0" borderId="15" xfId="4" applyFont="1" applyBorder="1" applyAlignment="1">
      <alignment horizontal="right"/>
    </xf>
    <xf numFmtId="172" fontId="22" fillId="0" borderId="7" xfId="1" applyNumberFormat="1" applyFont="1" applyFill="1" applyBorder="1" applyAlignment="1" applyProtection="1">
      <alignment horizontal="justify" vertical="justify" wrapText="1"/>
      <protection hidden="1"/>
    </xf>
    <xf numFmtId="176" fontId="21" fillId="0" borderId="7" xfId="1" applyNumberFormat="1" applyFont="1" applyFill="1" applyBorder="1" applyAlignment="1" applyProtection="1">
      <alignment horizontal="left" vertical="justify" wrapText="1"/>
      <protection hidden="1"/>
    </xf>
    <xf numFmtId="176" fontId="21" fillId="0" borderId="15" xfId="1" applyNumberFormat="1" applyFont="1" applyFill="1" applyBorder="1" applyAlignment="1" applyProtection="1">
      <alignment horizontal="left" vertical="justify" wrapText="1"/>
      <protection hidden="1"/>
    </xf>
    <xf numFmtId="0" fontId="23" fillId="0" borderId="15" xfId="4" applyFont="1" applyBorder="1"/>
    <xf numFmtId="176" fontId="21" fillId="0" borderId="18" xfId="1" applyNumberFormat="1" applyFont="1" applyFill="1" applyBorder="1" applyAlignment="1" applyProtection="1">
      <alignment horizontal="left" vertical="justify" wrapText="1"/>
      <protection hidden="1"/>
    </xf>
    <xf numFmtId="169" fontId="22" fillId="0" borderId="15" xfId="1" applyNumberFormat="1" applyFont="1" applyFill="1" applyBorder="1" applyAlignment="1" applyProtection="1">
      <protection hidden="1"/>
    </xf>
    <xf numFmtId="169" fontId="22" fillId="0" borderId="1" xfId="1" applyNumberFormat="1" applyFont="1" applyFill="1" applyBorder="1" applyAlignment="1" applyProtection="1">
      <protection hidden="1"/>
    </xf>
    <xf numFmtId="169" fontId="22" fillId="0" borderId="7" xfId="1" applyNumberFormat="1" applyFont="1" applyFill="1" applyBorder="1" applyAlignment="1" applyProtection="1">
      <protection hidden="1"/>
    </xf>
    <xf numFmtId="0" fontId="24" fillId="0" borderId="15" xfId="4" applyFont="1" applyBorder="1"/>
    <xf numFmtId="172" fontId="22" fillId="0" borderId="18" xfId="1" applyNumberFormat="1" applyFont="1" applyFill="1" applyBorder="1" applyAlignment="1" applyProtection="1">
      <protection hidden="1"/>
    </xf>
    <xf numFmtId="172" fontId="22" fillId="0" borderId="34" xfId="1" applyNumberFormat="1" applyFont="1" applyFill="1" applyBorder="1" applyAlignment="1" applyProtection="1">
      <alignment horizontal="justify" vertical="justify" wrapText="1"/>
      <protection hidden="1"/>
    </xf>
    <xf numFmtId="176" fontId="21" fillId="0" borderId="18" xfId="1" applyNumberFormat="1" applyFont="1" applyFill="1" applyBorder="1" applyAlignment="1" applyProtection="1">
      <alignment horizontal="justify" vertical="justify" wrapText="1"/>
      <protection hidden="1"/>
    </xf>
    <xf numFmtId="176" fontId="21" fillId="0" borderId="7" xfId="1" applyNumberFormat="1" applyFont="1" applyFill="1" applyBorder="1" applyAlignment="1" applyProtection="1">
      <alignment horizontal="justify" vertical="justify" wrapText="1"/>
      <protection hidden="1"/>
    </xf>
    <xf numFmtId="174" fontId="22" fillId="0" borderId="1" xfId="1" applyNumberFormat="1" applyFont="1" applyFill="1" applyBorder="1" applyAlignment="1" applyProtection="1">
      <alignment horizontal="right"/>
      <protection hidden="1"/>
    </xf>
    <xf numFmtId="170" fontId="21" fillId="2" borderId="1" xfId="1" applyNumberFormat="1" applyFont="1" applyFill="1" applyBorder="1" applyAlignment="1" applyProtection="1">
      <alignment horizontal="right"/>
      <protection hidden="1"/>
    </xf>
    <xf numFmtId="171" fontId="21" fillId="2" borderId="15" xfId="1" applyNumberFormat="1" applyFont="1" applyFill="1" applyBorder="1" applyAlignment="1" applyProtection="1">
      <protection hidden="1"/>
    </xf>
    <xf numFmtId="170" fontId="21" fillId="2" borderId="1" xfId="1" applyNumberFormat="1" applyFont="1" applyFill="1" applyBorder="1" applyAlignment="1" applyProtection="1">
      <alignment horizontal="justify" vertical="justify" wrapText="1"/>
      <protection hidden="1"/>
    </xf>
    <xf numFmtId="176" fontId="21" fillId="2" borderId="15" xfId="1" applyNumberFormat="1" applyFont="1" applyFill="1" applyBorder="1" applyAlignment="1" applyProtection="1">
      <alignment horizontal="justify" vertical="justify" wrapText="1"/>
      <protection hidden="1"/>
    </xf>
    <xf numFmtId="176" fontId="21" fillId="2" borderId="1" xfId="1" applyNumberFormat="1" applyFont="1" applyFill="1" applyBorder="1" applyAlignment="1" applyProtection="1">
      <alignment horizontal="justify" vertical="justify" wrapText="1"/>
      <protection hidden="1"/>
    </xf>
    <xf numFmtId="172" fontId="22" fillId="2" borderId="1" xfId="1" applyNumberFormat="1" applyFont="1" applyFill="1" applyBorder="1" applyAlignment="1" applyProtection="1">
      <alignment horizontal="justify" vertical="justify" wrapText="1"/>
      <protection hidden="1"/>
    </xf>
    <xf numFmtId="171" fontId="21" fillId="2" borderId="1" xfId="1" applyNumberFormat="1" applyFont="1" applyFill="1" applyBorder="1" applyAlignment="1" applyProtection="1">
      <protection hidden="1"/>
    </xf>
    <xf numFmtId="172" fontId="21" fillId="2" borderId="1" xfId="1" applyNumberFormat="1" applyFont="1" applyFill="1" applyBorder="1" applyAlignment="1" applyProtection="1">
      <protection hidden="1"/>
    </xf>
    <xf numFmtId="176" fontId="21" fillId="2" borderId="1" xfId="1" applyNumberFormat="1" applyFont="1" applyFill="1" applyBorder="1" applyAlignment="1" applyProtection="1">
      <alignment horizontal="justify" vertical="justify" wrapText="1"/>
      <protection hidden="1"/>
    </xf>
    <xf numFmtId="172" fontId="22" fillId="2" borderId="15" xfId="1" applyNumberFormat="1" applyFont="1" applyFill="1" applyBorder="1" applyAlignment="1" applyProtection="1">
      <alignment horizontal="justify" vertical="justify" wrapText="1"/>
      <protection hidden="1"/>
    </xf>
    <xf numFmtId="172" fontId="22" fillId="2" borderId="1" xfId="1" applyNumberFormat="1" applyFont="1" applyFill="1" applyBorder="1" applyAlignment="1" applyProtection="1">
      <alignment horizontal="justify" vertical="justify" wrapText="1"/>
      <protection hidden="1"/>
    </xf>
    <xf numFmtId="0" fontId="21" fillId="0" borderId="1" xfId="1" applyFont="1" applyBorder="1" applyAlignment="1">
      <alignment wrapText="1"/>
    </xf>
    <xf numFmtId="4" fontId="5" fillId="0" borderId="0" xfId="1" applyNumberFormat="1"/>
    <xf numFmtId="174" fontId="24" fillId="0" borderId="15" xfId="4" applyNumberFormat="1" applyFont="1" applyBorder="1"/>
    <xf numFmtId="170" fontId="22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23" fillId="0" borderId="15" xfId="4" applyFont="1" applyFill="1" applyBorder="1"/>
    <xf numFmtId="174" fontId="23" fillId="0" borderId="15" xfId="4" applyNumberFormat="1" applyFont="1" applyBorder="1"/>
    <xf numFmtId="170" fontId="21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25" fillId="0" borderId="18" xfId="4" applyFont="1" applyBorder="1" applyAlignment="1"/>
    <xf numFmtId="170" fontId="21" fillId="0" borderId="15" xfId="1" applyNumberFormat="1" applyFont="1" applyFill="1" applyBorder="1" applyAlignment="1" applyProtection="1">
      <alignment horizontal="justify" vertical="justify" wrapText="1"/>
      <protection hidden="1"/>
    </xf>
    <xf numFmtId="0" fontId="24" fillId="0" borderId="18" xfId="4" applyFont="1" applyBorder="1" applyAlignment="1"/>
    <xf numFmtId="170" fontId="22" fillId="0" borderId="19" xfId="1" applyNumberFormat="1" applyFont="1" applyFill="1" applyBorder="1" applyAlignment="1" applyProtection="1">
      <alignment horizontal="justify" vertical="justify" wrapText="1"/>
      <protection hidden="1"/>
    </xf>
    <xf numFmtId="170" fontId="22" fillId="0" borderId="15" xfId="1" applyNumberFormat="1" applyFont="1" applyFill="1" applyBorder="1" applyAlignment="1" applyProtection="1">
      <alignment horizontal="justify" vertical="justify" wrapText="1"/>
      <protection hidden="1"/>
    </xf>
    <xf numFmtId="0" fontId="22" fillId="0" borderId="0" xfId="1" applyNumberFormat="1" applyFont="1" applyFill="1" applyAlignment="1" applyProtection="1">
      <protection hidden="1"/>
    </xf>
    <xf numFmtId="168" fontId="22" fillId="0" borderId="1" xfId="1" applyNumberFormat="1" applyFont="1" applyFill="1" applyBorder="1" applyAlignment="1" applyProtection="1">
      <alignment horizontal="center" vertical="top" wrapText="1"/>
      <protection hidden="1"/>
    </xf>
    <xf numFmtId="168" fontId="22" fillId="0" borderId="1" xfId="1" applyNumberFormat="1" applyFont="1" applyFill="1" applyBorder="1" applyAlignment="1" applyProtection="1">
      <alignment horizontal="center"/>
      <protection hidden="1"/>
    </xf>
    <xf numFmtId="0" fontId="22" fillId="0" borderId="1" xfId="1" applyNumberFormat="1" applyFont="1" applyFill="1" applyBorder="1" applyAlignment="1" applyProtection="1">
      <alignment horizontal="center" vertical="top" wrapText="1"/>
      <protection hidden="1"/>
    </xf>
    <xf numFmtId="0" fontId="22" fillId="0" borderId="1" xfId="1" applyNumberFormat="1" applyFont="1" applyFill="1" applyBorder="1" applyAlignment="1" applyProtection="1">
      <alignment horizontal="right" vertical="top" wrapText="1"/>
      <protection hidden="1"/>
    </xf>
    <xf numFmtId="0" fontId="22" fillId="0" borderId="1" xfId="1" applyNumberFormat="1" applyFont="1" applyFill="1" applyBorder="1" applyAlignment="1" applyProtection="1">
      <alignment horizontal="center" vertical="justify"/>
      <protection hidden="1"/>
    </xf>
    <xf numFmtId="0" fontId="5" fillId="0" borderId="0" xfId="1" applyProtection="1">
      <protection hidden="1"/>
    </xf>
    <xf numFmtId="0" fontId="26" fillId="0" borderId="0" xfId="1" applyNumberFormat="1" applyFont="1" applyFill="1" applyBorder="1" applyAlignment="1" applyProtection="1">
      <alignment horizontal="right" vertical="justify"/>
      <protection hidden="1"/>
    </xf>
    <xf numFmtId="0" fontId="27" fillId="0" borderId="0" xfId="1" quotePrefix="1" applyNumberFormat="1" applyFont="1" applyFill="1" applyBorder="1" applyAlignment="1" applyProtection="1">
      <alignment horizontal="center" vertical="justify"/>
      <protection hidden="1"/>
    </xf>
    <xf numFmtId="0" fontId="27" fillId="0" borderId="0" xfId="1" applyNumberFormat="1" applyFont="1" applyFill="1" applyBorder="1" applyAlignment="1" applyProtection="1">
      <alignment horizontal="center" vertical="justify"/>
      <protection hidden="1"/>
    </xf>
    <xf numFmtId="0" fontId="27" fillId="0" borderId="0" xfId="1" quotePrefix="1" applyNumberFormat="1" applyFont="1" applyFill="1" applyBorder="1" applyAlignment="1" applyProtection="1">
      <alignment horizontal="center" vertical="justify"/>
      <protection hidden="1"/>
    </xf>
    <xf numFmtId="0" fontId="27" fillId="0" borderId="0" xfId="1" applyNumberFormat="1" applyFont="1" applyFill="1" applyBorder="1" applyAlignment="1" applyProtection="1">
      <alignment horizontal="center" vertical="justify"/>
      <protection hidden="1"/>
    </xf>
    <xf numFmtId="0" fontId="5" fillId="0" borderId="0" xfId="1" applyNumberFormat="1" applyFont="1" applyFill="1" applyAlignment="1" applyProtection="1">
      <alignment horizontal="left"/>
      <protection hidden="1"/>
    </xf>
    <xf numFmtId="0" fontId="5" fillId="0" borderId="0" xfId="1" applyNumberFormat="1" applyFont="1" applyFill="1" applyAlignment="1" applyProtection="1">
      <alignment horizontal="centerContinuous"/>
      <protection hidden="1"/>
    </xf>
    <xf numFmtId="0" fontId="19" fillId="0" borderId="0" xfId="1" applyNumberFormat="1" applyFont="1" applyFill="1" applyAlignment="1" applyProtection="1">
      <alignment horizontal="centerContinuous"/>
      <protection hidden="1"/>
    </xf>
    <xf numFmtId="173" fontId="19" fillId="0" borderId="0" xfId="1" applyNumberFormat="1" applyFont="1" applyFill="1" applyAlignment="1" applyProtection="1">
      <alignment horizontal="centerContinuous"/>
      <protection hidden="1"/>
    </xf>
    <xf numFmtId="0" fontId="19" fillId="0" borderId="0" xfId="1" applyNumberFormat="1" applyFont="1" applyFill="1" applyAlignment="1" applyProtection="1">
      <alignment horizontal="right"/>
      <protection hidden="1"/>
    </xf>
    <xf numFmtId="0" fontId="19" fillId="0" borderId="0" xfId="1" applyNumberFormat="1" applyFont="1" applyFill="1" applyAlignment="1" applyProtection="1">
      <alignment horizontal="center"/>
      <protection hidden="1"/>
    </xf>
    <xf numFmtId="0" fontId="19" fillId="0" borderId="0" xfId="1" applyNumberFormat="1" applyFont="1" applyFill="1" applyAlignment="1" applyProtection="1">
      <alignment horizontal="justify" vertical="justify"/>
      <protection hidden="1"/>
    </xf>
    <xf numFmtId="0" fontId="5" fillId="0" borderId="0" xfId="1" applyAlignment="1" applyProtection="1">
      <alignment horizontal="justify" vertical="justify"/>
      <protection hidden="1"/>
    </xf>
    <xf numFmtId="0" fontId="5" fillId="0" borderId="0" xfId="1" applyNumberFormat="1" applyFont="1" applyFill="1" applyAlignment="1" applyProtection="1">
      <alignment horizontal="left" wrapText="1"/>
      <protection hidden="1"/>
    </xf>
    <xf numFmtId="0" fontId="5" fillId="0" borderId="0" xfId="1" applyNumberFormat="1" applyFont="1" applyFill="1" applyAlignment="1" applyProtection="1">
      <alignment horizontal="left" wrapText="1"/>
      <protection hidden="1"/>
    </xf>
    <xf numFmtId="173" fontId="19" fillId="0" borderId="0" xfId="1" applyNumberFormat="1" applyFont="1" applyFill="1" applyAlignment="1" applyProtection="1">
      <alignment horizontal="center"/>
      <protection hidden="1"/>
    </xf>
    <xf numFmtId="0" fontId="5" fillId="0" borderId="0" xfId="1" applyNumberFormat="1" applyFont="1" applyFill="1" applyAlignment="1" applyProtection="1">
      <protection hidden="1"/>
    </xf>
    <xf numFmtId="0" fontId="28" fillId="0" borderId="0" xfId="1" applyNumberFormat="1" applyFont="1" applyFill="1" applyAlignment="1" applyProtection="1">
      <alignment horizontal="centerContinuous"/>
      <protection hidden="1"/>
    </xf>
    <xf numFmtId="173" fontId="5" fillId="0" borderId="0" xfId="1" applyNumberFormat="1" applyFont="1" applyFill="1" applyAlignment="1" applyProtection="1">
      <alignment horizontal="center"/>
      <protection hidden="1"/>
    </xf>
    <xf numFmtId="0" fontId="5" fillId="0" borderId="0" xfId="1" applyNumberFormat="1" applyFont="1" applyFill="1" applyAlignment="1" applyProtection="1">
      <alignment horizontal="center"/>
      <protection hidden="1"/>
    </xf>
    <xf numFmtId="0" fontId="1" fillId="0" borderId="0" xfId="4"/>
    <xf numFmtId="0" fontId="1" fillId="0" borderId="0" xfId="4" applyFill="1"/>
    <xf numFmtId="0" fontId="1" fillId="0" borderId="0" xfId="4" applyAlignment="1">
      <alignment horizontal="left"/>
    </xf>
    <xf numFmtId="4" fontId="29" fillId="0" borderId="35" xfId="1" applyNumberFormat="1" applyFont="1" applyFill="1" applyBorder="1" applyAlignment="1" applyProtection="1">
      <protection hidden="1"/>
    </xf>
    <xf numFmtId="0" fontId="30" fillId="0" borderId="35" xfId="1" applyNumberFormat="1" applyFont="1" applyFill="1" applyBorder="1" applyAlignment="1" applyProtection="1">
      <alignment horizontal="right" wrapText="1"/>
      <protection hidden="1"/>
    </xf>
    <xf numFmtId="0" fontId="30" fillId="0" borderId="35" xfId="1" applyNumberFormat="1" applyFont="1" applyFill="1" applyBorder="1" applyAlignment="1" applyProtection="1">
      <alignment wrapText="1"/>
      <protection hidden="1"/>
    </xf>
    <xf numFmtId="0" fontId="29" fillId="0" borderId="36" xfId="1" applyNumberFormat="1" applyFont="1" applyFill="1" applyBorder="1" applyAlignment="1" applyProtection="1">
      <alignment horizontal="center" vertical="justify"/>
      <protection hidden="1"/>
    </xf>
    <xf numFmtId="0" fontId="29" fillId="0" borderId="37" xfId="1" applyNumberFormat="1" applyFont="1" applyFill="1" applyBorder="1" applyAlignment="1" applyProtection="1">
      <alignment horizontal="center" vertical="justify"/>
      <protection hidden="1"/>
    </xf>
    <xf numFmtId="0" fontId="29" fillId="0" borderId="38" xfId="1" applyNumberFormat="1" applyFont="1" applyFill="1" applyBorder="1" applyAlignment="1" applyProtection="1">
      <alignment horizontal="center" vertical="justify"/>
      <protection hidden="1"/>
    </xf>
    <xf numFmtId="0" fontId="29" fillId="0" borderId="39" xfId="1" applyNumberFormat="1" applyFont="1" applyFill="1" applyBorder="1" applyAlignment="1" applyProtection="1">
      <alignment horizontal="justify" vertical="justify"/>
      <protection hidden="1"/>
    </xf>
    <xf numFmtId="169" fontId="30" fillId="0" borderId="1" xfId="1" applyNumberFormat="1" applyFont="1" applyFill="1" applyBorder="1" applyAlignment="1" applyProtection="1">
      <protection hidden="1"/>
    </xf>
    <xf numFmtId="170" fontId="30" fillId="0" borderId="1" xfId="1" applyNumberFormat="1" applyFont="1" applyFill="1" applyBorder="1" applyAlignment="1" applyProtection="1">
      <alignment horizontal="right" wrapText="1"/>
      <protection hidden="1"/>
    </xf>
    <xf numFmtId="0" fontId="31" fillId="0" borderId="1" xfId="4" applyFont="1" applyFill="1" applyBorder="1" applyAlignment="1">
      <alignment horizontal="right"/>
    </xf>
    <xf numFmtId="171" fontId="30" fillId="0" borderId="1" xfId="1" applyNumberFormat="1" applyFont="1" applyFill="1" applyBorder="1" applyAlignment="1" applyProtection="1">
      <alignment wrapText="1"/>
      <protection hidden="1"/>
    </xf>
    <xf numFmtId="0" fontId="30" fillId="0" borderId="1" xfId="1" applyNumberFormat="1" applyFont="1" applyFill="1" applyBorder="1" applyAlignment="1" applyProtection="1">
      <alignment wrapText="1"/>
      <protection hidden="1"/>
    </xf>
    <xf numFmtId="0" fontId="30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30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29" fillId="0" borderId="1" xfId="1" applyNumberFormat="1" applyFont="1" applyFill="1" applyBorder="1" applyAlignment="1" applyProtection="1">
      <alignment horizontal="justify" vertical="justify" wrapText="1"/>
      <protection hidden="1"/>
    </xf>
    <xf numFmtId="172" fontId="29" fillId="0" borderId="1" xfId="1" applyNumberFormat="1" applyFont="1" applyFill="1" applyBorder="1" applyAlignment="1" applyProtection="1">
      <alignment horizontal="justify" vertical="justify" wrapText="1"/>
      <protection hidden="1"/>
    </xf>
    <xf numFmtId="170" fontId="29" fillId="0" borderId="1" xfId="1" applyNumberFormat="1" applyFont="1" applyFill="1" applyBorder="1" applyAlignment="1" applyProtection="1">
      <alignment horizontal="justify" vertical="justify" wrapText="1"/>
      <protection hidden="1"/>
    </xf>
    <xf numFmtId="49" fontId="31" fillId="0" borderId="1" xfId="4" applyNumberFormat="1" applyFont="1" applyFill="1" applyBorder="1" applyAlignment="1">
      <alignment horizontal="right"/>
    </xf>
    <xf numFmtId="170" fontId="30" fillId="0" borderId="1" xfId="1" applyNumberFormat="1" applyFont="1" applyFill="1" applyBorder="1" applyAlignment="1" applyProtection="1">
      <alignment wrapText="1"/>
      <protection hidden="1"/>
    </xf>
    <xf numFmtId="0" fontId="30" fillId="0" borderId="7" xfId="1" applyNumberFormat="1" applyFont="1" applyFill="1" applyBorder="1" applyAlignment="1" applyProtection="1">
      <alignment horizontal="left" vertical="justify" wrapText="1"/>
      <protection hidden="1"/>
    </xf>
    <xf numFmtId="0" fontId="30" fillId="0" borderId="18" xfId="1" applyNumberFormat="1" applyFont="1" applyFill="1" applyBorder="1" applyAlignment="1" applyProtection="1">
      <alignment horizontal="left" vertical="justify" wrapText="1"/>
      <protection hidden="1"/>
    </xf>
    <xf numFmtId="0" fontId="30" fillId="0" borderId="15" xfId="1" applyNumberFormat="1" applyFont="1" applyFill="1" applyBorder="1" applyAlignment="1" applyProtection="1">
      <alignment horizontal="left" vertical="justify" wrapText="1"/>
      <protection hidden="1"/>
    </xf>
    <xf numFmtId="169" fontId="29" fillId="0" borderId="1" xfId="1" applyNumberFormat="1" applyFont="1" applyFill="1" applyBorder="1" applyAlignment="1" applyProtection="1">
      <protection hidden="1"/>
    </xf>
    <xf numFmtId="170" fontId="29" fillId="0" borderId="1" xfId="1" applyNumberFormat="1" applyFont="1" applyFill="1" applyBorder="1" applyAlignment="1" applyProtection="1">
      <alignment horizontal="right" wrapText="1"/>
      <protection hidden="1"/>
    </xf>
    <xf numFmtId="49" fontId="32" fillId="0" borderId="1" xfId="4" applyNumberFormat="1" applyFont="1" applyFill="1" applyBorder="1" applyAlignment="1">
      <alignment horizontal="right"/>
    </xf>
    <xf numFmtId="171" fontId="29" fillId="0" borderId="1" xfId="1" applyNumberFormat="1" applyFont="1" applyFill="1" applyBorder="1" applyAlignment="1" applyProtection="1">
      <alignment wrapText="1"/>
      <protection hidden="1"/>
    </xf>
    <xf numFmtId="170" fontId="29" fillId="0" borderId="1" xfId="1" applyNumberFormat="1" applyFont="1" applyFill="1" applyBorder="1" applyAlignment="1" applyProtection="1">
      <alignment wrapText="1"/>
      <protection hidden="1"/>
    </xf>
    <xf numFmtId="0" fontId="29" fillId="0" borderId="7" xfId="1" applyNumberFormat="1" applyFont="1" applyFill="1" applyBorder="1" applyAlignment="1" applyProtection="1">
      <alignment horizontal="left" vertical="justify" wrapText="1"/>
      <protection hidden="1"/>
    </xf>
    <xf numFmtId="0" fontId="29" fillId="0" borderId="18" xfId="1" applyNumberFormat="1" applyFont="1" applyFill="1" applyBorder="1" applyAlignment="1" applyProtection="1">
      <alignment horizontal="left" vertical="justify" wrapText="1"/>
      <protection hidden="1"/>
    </xf>
    <xf numFmtId="0" fontId="29" fillId="0" borderId="15" xfId="1" applyNumberFormat="1" applyFont="1" applyFill="1" applyBorder="1" applyAlignment="1" applyProtection="1">
      <alignment horizontal="left" vertical="justify" wrapText="1"/>
      <protection hidden="1"/>
    </xf>
    <xf numFmtId="170" fontId="29" fillId="0" borderId="7" xfId="1" applyNumberFormat="1" applyFont="1" applyFill="1" applyBorder="1" applyAlignment="1" applyProtection="1">
      <alignment horizontal="left" vertical="justify" wrapText="1"/>
      <protection hidden="1"/>
    </xf>
    <xf numFmtId="170" fontId="29" fillId="0" borderId="18" xfId="1" applyNumberFormat="1" applyFont="1" applyFill="1" applyBorder="1" applyAlignment="1" applyProtection="1">
      <alignment horizontal="left" vertical="justify" wrapText="1"/>
      <protection hidden="1"/>
    </xf>
    <xf numFmtId="170" fontId="29" fillId="0" borderId="15" xfId="1" applyNumberFormat="1" applyFont="1" applyFill="1" applyBorder="1" applyAlignment="1" applyProtection="1">
      <alignment horizontal="left" vertical="justify" wrapText="1"/>
      <protection hidden="1"/>
    </xf>
    <xf numFmtId="169" fontId="30" fillId="0" borderId="14" xfId="1" applyNumberFormat="1" applyFont="1" applyFill="1" applyBorder="1" applyAlignment="1" applyProtection="1">
      <protection hidden="1"/>
    </xf>
    <xf numFmtId="174" fontId="30" fillId="0" borderId="1" xfId="1" applyNumberFormat="1" applyFont="1" applyFill="1" applyBorder="1" applyAlignment="1" applyProtection="1">
      <alignment horizontal="right"/>
      <protection hidden="1"/>
    </xf>
    <xf numFmtId="170" fontId="30" fillId="0" borderId="7" xfId="1" applyNumberFormat="1" applyFont="1" applyFill="1" applyBorder="1" applyAlignment="1" applyProtection="1">
      <alignment horizontal="left" vertical="justify" wrapText="1"/>
      <protection hidden="1"/>
    </xf>
    <xf numFmtId="170" fontId="30" fillId="0" borderId="18" xfId="1" applyNumberFormat="1" applyFont="1" applyFill="1" applyBorder="1" applyAlignment="1" applyProtection="1">
      <alignment horizontal="left" vertical="justify" wrapText="1"/>
      <protection hidden="1"/>
    </xf>
    <xf numFmtId="170" fontId="30" fillId="0" borderId="15" xfId="1" applyNumberFormat="1" applyFont="1" applyFill="1" applyBorder="1" applyAlignment="1" applyProtection="1">
      <alignment horizontal="left" vertical="justify" wrapText="1"/>
      <protection hidden="1"/>
    </xf>
    <xf numFmtId="170" fontId="29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31" fillId="0" borderId="7" xfId="4" applyFont="1" applyBorder="1" applyAlignment="1">
      <alignment horizontal="left" vertical="justify" wrapText="1"/>
    </xf>
    <xf numFmtId="0" fontId="31" fillId="0" borderId="18" xfId="4" applyFont="1" applyBorder="1" applyAlignment="1">
      <alignment horizontal="left" vertical="justify" wrapText="1"/>
    </xf>
    <xf numFmtId="0" fontId="31" fillId="0" borderId="15" xfId="4" applyFont="1" applyBorder="1" applyAlignment="1">
      <alignment horizontal="left" vertical="justify" wrapText="1"/>
    </xf>
    <xf numFmtId="170" fontId="30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31" fillId="0" borderId="1" xfId="4" applyFont="1" applyBorder="1" applyAlignment="1">
      <alignment horizontal="left" vertical="justify" wrapText="1"/>
    </xf>
    <xf numFmtId="170" fontId="30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1" fillId="0" borderId="1" xfId="4" applyBorder="1" applyAlignment="1">
      <alignment horizontal="left" vertical="justify" wrapText="1"/>
    </xf>
    <xf numFmtId="169" fontId="29" fillId="0" borderId="14" xfId="1" applyNumberFormat="1" applyFont="1" applyFill="1" applyBorder="1" applyAlignment="1" applyProtection="1">
      <protection hidden="1"/>
    </xf>
    <xf numFmtId="174" fontId="29" fillId="0" borderId="1" xfId="1" applyNumberFormat="1" applyFont="1" applyFill="1" applyBorder="1" applyAlignment="1" applyProtection="1">
      <alignment horizontal="right"/>
      <protection hidden="1"/>
    </xf>
    <xf numFmtId="0" fontId="32" fillId="0" borderId="1" xfId="4" applyFont="1" applyBorder="1" applyAlignment="1">
      <alignment horizontal="left" vertical="justify" wrapText="1"/>
    </xf>
    <xf numFmtId="170" fontId="29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31" fillId="0" borderId="1" xfId="4" applyFont="1" applyFill="1" applyBorder="1"/>
    <xf numFmtId="0" fontId="30" fillId="0" borderId="7" xfId="1" applyNumberFormat="1" applyFont="1" applyFill="1" applyBorder="1" applyAlignment="1" applyProtection="1">
      <alignment vertical="justify" wrapText="1"/>
      <protection hidden="1"/>
    </xf>
    <xf numFmtId="0" fontId="30" fillId="0" borderId="18" xfId="1" applyNumberFormat="1" applyFont="1" applyFill="1" applyBorder="1" applyAlignment="1" applyProtection="1">
      <alignment vertical="justify" wrapText="1"/>
      <protection hidden="1"/>
    </xf>
    <xf numFmtId="0" fontId="30" fillId="0" borderId="15" xfId="1" applyNumberFormat="1" applyFont="1" applyFill="1" applyBorder="1" applyAlignment="1" applyProtection="1">
      <alignment vertical="justify" wrapText="1"/>
      <protection hidden="1"/>
    </xf>
    <xf numFmtId="0" fontId="31" fillId="0" borderId="1" xfId="4" applyFont="1" applyBorder="1" applyAlignment="1">
      <alignment horizontal="justify" vertical="justify" wrapText="1"/>
    </xf>
    <xf numFmtId="0" fontId="30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31" fillId="0" borderId="1" xfId="4" applyFont="1" applyBorder="1"/>
    <xf numFmtId="170" fontId="30" fillId="2" borderId="1" xfId="1" applyNumberFormat="1" applyFont="1" applyFill="1" applyBorder="1" applyAlignment="1" applyProtection="1">
      <alignment horizontal="right" wrapText="1"/>
      <protection hidden="1"/>
    </xf>
    <xf numFmtId="171" fontId="30" fillId="2" borderId="1" xfId="1" applyNumberFormat="1" applyFont="1" applyFill="1" applyBorder="1" applyAlignment="1" applyProtection="1">
      <alignment wrapText="1"/>
      <protection hidden="1"/>
    </xf>
    <xf numFmtId="170" fontId="30" fillId="2" borderId="1" xfId="1" applyNumberFormat="1" applyFont="1" applyFill="1" applyBorder="1" applyAlignment="1" applyProtection="1">
      <alignment wrapText="1"/>
      <protection hidden="1"/>
    </xf>
    <xf numFmtId="0" fontId="30" fillId="2" borderId="7" xfId="1" applyNumberFormat="1" applyFont="1" applyFill="1" applyBorder="1" applyAlignment="1" applyProtection="1">
      <alignment horizontal="left" vertical="justify" wrapText="1"/>
      <protection hidden="1"/>
    </xf>
    <xf numFmtId="0" fontId="30" fillId="2" borderId="18" xfId="1" applyNumberFormat="1" applyFont="1" applyFill="1" applyBorder="1" applyAlignment="1" applyProtection="1">
      <alignment horizontal="left" vertical="justify" wrapText="1"/>
      <protection hidden="1"/>
    </xf>
    <xf numFmtId="0" fontId="30" fillId="2" borderId="15" xfId="1" applyNumberFormat="1" applyFont="1" applyFill="1" applyBorder="1" applyAlignment="1" applyProtection="1">
      <alignment horizontal="left" vertical="justify" wrapText="1"/>
      <protection hidden="1"/>
    </xf>
    <xf numFmtId="170" fontId="29" fillId="0" borderId="34" xfId="1" applyNumberFormat="1" applyFont="1" applyFill="1" applyBorder="1" applyAlignment="1" applyProtection="1">
      <alignment horizontal="justify" vertical="justify" wrapText="1"/>
      <protection hidden="1"/>
    </xf>
    <xf numFmtId="0" fontId="30" fillId="2" borderId="1" xfId="1" applyNumberFormat="1" applyFont="1" applyFill="1" applyBorder="1" applyAlignment="1" applyProtection="1">
      <alignment horizontal="left" vertical="justify" wrapText="1"/>
      <protection hidden="1"/>
    </xf>
    <xf numFmtId="176" fontId="30" fillId="0" borderId="7" xfId="1" applyNumberFormat="1" applyFont="1" applyFill="1" applyBorder="1" applyAlignment="1" applyProtection="1">
      <alignment horizontal="left" vertical="justify" wrapText="1"/>
      <protection hidden="1"/>
    </xf>
    <xf numFmtId="176" fontId="30" fillId="0" borderId="18" xfId="1" applyNumberFormat="1" applyFont="1" applyFill="1" applyBorder="1" applyAlignment="1" applyProtection="1">
      <alignment horizontal="left" vertical="justify" wrapText="1"/>
      <protection hidden="1"/>
    </xf>
    <xf numFmtId="176" fontId="30" fillId="0" borderId="15" xfId="1" applyNumberFormat="1" applyFont="1" applyFill="1" applyBorder="1" applyAlignment="1" applyProtection="1">
      <alignment horizontal="left" vertical="justify" wrapText="1"/>
      <protection hidden="1"/>
    </xf>
    <xf numFmtId="176" fontId="30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29" fillId="2" borderId="15" xfId="1" applyNumberFormat="1" applyFont="1" applyFill="1" applyBorder="1" applyAlignment="1" applyProtection="1">
      <alignment horizontal="justify" vertical="justify" wrapText="1"/>
      <protection hidden="1"/>
    </xf>
    <xf numFmtId="172" fontId="29" fillId="2" borderId="1" xfId="1" applyNumberFormat="1" applyFont="1" applyFill="1" applyBorder="1" applyAlignment="1" applyProtection="1">
      <alignment horizontal="justify" vertical="justify" wrapText="1"/>
      <protection hidden="1"/>
    </xf>
    <xf numFmtId="170" fontId="29" fillId="2" borderId="34" xfId="1" applyNumberFormat="1" applyFont="1" applyFill="1" applyBorder="1" applyAlignment="1" applyProtection="1">
      <alignment horizontal="justify" vertical="justify" wrapText="1"/>
      <protection hidden="1"/>
    </xf>
    <xf numFmtId="170" fontId="29" fillId="2" borderId="1" xfId="1" applyNumberFormat="1" applyFont="1" applyFill="1" applyBorder="1" applyAlignment="1" applyProtection="1">
      <alignment horizontal="right" wrapText="1"/>
      <protection hidden="1"/>
    </xf>
    <xf numFmtId="174" fontId="29" fillId="2" borderId="1" xfId="1" applyNumberFormat="1" applyFont="1" applyFill="1" applyBorder="1" applyAlignment="1" applyProtection="1">
      <alignment horizontal="right"/>
      <protection hidden="1"/>
    </xf>
    <xf numFmtId="171" fontId="29" fillId="2" borderId="1" xfId="1" applyNumberFormat="1" applyFont="1" applyFill="1" applyBorder="1" applyAlignment="1" applyProtection="1">
      <alignment wrapText="1"/>
      <protection hidden="1"/>
    </xf>
    <xf numFmtId="170" fontId="29" fillId="2" borderId="1" xfId="1" applyNumberFormat="1" applyFont="1" applyFill="1" applyBorder="1" applyAlignment="1" applyProtection="1">
      <alignment wrapText="1"/>
      <protection hidden="1"/>
    </xf>
    <xf numFmtId="0" fontId="29" fillId="2" borderId="7" xfId="1" applyNumberFormat="1" applyFont="1" applyFill="1" applyBorder="1" applyAlignment="1" applyProtection="1">
      <alignment horizontal="justify" vertical="justify" wrapText="1"/>
      <protection hidden="1"/>
    </xf>
    <xf numFmtId="0" fontId="29" fillId="2" borderId="18" xfId="1" applyNumberFormat="1" applyFont="1" applyFill="1" applyBorder="1" applyAlignment="1" applyProtection="1">
      <alignment horizontal="justify" vertical="justify" wrapText="1"/>
      <protection hidden="1"/>
    </xf>
    <xf numFmtId="0" fontId="29" fillId="2" borderId="15" xfId="1" applyNumberFormat="1" applyFont="1" applyFill="1" applyBorder="1" applyAlignment="1" applyProtection="1">
      <alignment horizontal="justify" vertical="justify" wrapText="1"/>
      <protection hidden="1"/>
    </xf>
    <xf numFmtId="169" fontId="29" fillId="0" borderId="40" xfId="1" applyNumberFormat="1" applyFont="1" applyFill="1" applyBorder="1" applyAlignment="1" applyProtection="1">
      <protection hidden="1"/>
    </xf>
    <xf numFmtId="169" fontId="29" fillId="0" borderId="23" xfId="1" applyNumberFormat="1" applyFont="1" applyFill="1" applyBorder="1" applyAlignment="1" applyProtection="1">
      <protection hidden="1"/>
    </xf>
    <xf numFmtId="170" fontId="29" fillId="2" borderId="23" xfId="1" applyNumberFormat="1" applyFont="1" applyFill="1" applyBorder="1" applyAlignment="1" applyProtection="1">
      <alignment horizontal="right" wrapText="1"/>
      <protection hidden="1"/>
    </xf>
    <xf numFmtId="174" fontId="29" fillId="2" borderId="23" xfId="1" applyNumberFormat="1" applyFont="1" applyFill="1" applyBorder="1" applyAlignment="1" applyProtection="1">
      <alignment horizontal="right"/>
      <protection hidden="1"/>
    </xf>
    <xf numFmtId="171" fontId="29" fillId="2" borderId="23" xfId="1" applyNumberFormat="1" applyFont="1" applyFill="1" applyBorder="1" applyAlignment="1" applyProtection="1">
      <alignment wrapText="1"/>
      <protection hidden="1"/>
    </xf>
    <xf numFmtId="170" fontId="29" fillId="2" borderId="23" xfId="1" applyNumberFormat="1" applyFont="1" applyFill="1" applyBorder="1" applyAlignment="1" applyProtection="1">
      <alignment wrapText="1"/>
      <protection hidden="1"/>
    </xf>
    <xf numFmtId="170" fontId="29" fillId="2" borderId="41" xfId="1" applyNumberFormat="1" applyFont="1" applyFill="1" applyBorder="1" applyAlignment="1" applyProtection="1">
      <alignment horizontal="justify" vertical="justify" wrapText="1"/>
      <protection hidden="1"/>
    </xf>
    <xf numFmtId="170" fontId="29" fillId="2" borderId="42" xfId="1" applyNumberFormat="1" applyFont="1" applyFill="1" applyBorder="1" applyAlignment="1" applyProtection="1">
      <alignment horizontal="justify" vertical="justify" wrapText="1"/>
      <protection hidden="1"/>
    </xf>
    <xf numFmtId="170" fontId="29" fillId="2" borderId="43" xfId="1" applyNumberFormat="1" applyFont="1" applyFill="1" applyBorder="1" applyAlignment="1" applyProtection="1">
      <alignment horizontal="justify" vertical="justify" wrapText="1"/>
      <protection hidden="1"/>
    </xf>
    <xf numFmtId="0" fontId="29" fillId="0" borderId="15" xfId="1" applyNumberFormat="1" applyFont="1" applyFill="1" applyBorder="1" applyAlignment="1" applyProtection="1">
      <alignment horizontal="justify" vertical="justify" wrapText="1"/>
      <protection hidden="1"/>
    </xf>
    <xf numFmtId="0" fontId="29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29" fillId="0" borderId="18" xfId="1" applyNumberFormat="1" applyFont="1" applyFill="1" applyBorder="1" applyAlignment="1" applyProtection="1">
      <alignment horizontal="justify" vertical="justify" wrapText="1"/>
      <protection hidden="1"/>
    </xf>
    <xf numFmtId="0" fontId="29" fillId="0" borderId="15" xfId="1" applyNumberFormat="1" applyFont="1" applyFill="1" applyBorder="1" applyAlignment="1" applyProtection="1">
      <alignment horizontal="justify" vertical="justify" wrapText="1"/>
      <protection hidden="1"/>
    </xf>
    <xf numFmtId="170" fontId="29" fillId="0" borderId="7" xfId="1" applyNumberFormat="1" applyFont="1" applyFill="1" applyBorder="1" applyAlignment="1" applyProtection="1">
      <alignment horizontal="justify" vertical="justify" wrapText="1"/>
      <protection hidden="1"/>
    </xf>
    <xf numFmtId="170" fontId="29" fillId="0" borderId="18" xfId="1" applyNumberFormat="1" applyFont="1" applyFill="1" applyBorder="1" applyAlignment="1" applyProtection="1">
      <alignment horizontal="justify" vertical="justify" wrapText="1"/>
      <protection hidden="1"/>
    </xf>
    <xf numFmtId="170" fontId="29" fillId="0" borderId="19" xfId="1" applyNumberFormat="1" applyFont="1" applyFill="1" applyBorder="1" applyAlignment="1" applyProtection="1">
      <alignment horizontal="justify" vertical="justify" wrapText="1"/>
      <protection hidden="1"/>
    </xf>
    <xf numFmtId="0" fontId="31" fillId="0" borderId="1" xfId="4" applyFont="1" applyBorder="1" applyAlignment="1">
      <alignment horizontal="right"/>
    </xf>
    <xf numFmtId="0" fontId="30" fillId="0" borderId="1" xfId="1" applyNumberFormat="1" applyFont="1" applyFill="1" applyBorder="1" applyAlignment="1" applyProtection="1">
      <alignment horizontal="left" vertical="justify" wrapText="1"/>
      <protection hidden="1"/>
    </xf>
    <xf numFmtId="49" fontId="30" fillId="0" borderId="1" xfId="1" applyNumberFormat="1" applyFont="1" applyFill="1" applyBorder="1" applyAlignment="1" applyProtection="1">
      <alignment horizontal="right" wrapText="1"/>
      <protection hidden="1"/>
    </xf>
    <xf numFmtId="49" fontId="31" fillId="0" borderId="1" xfId="4" applyNumberFormat="1" applyFont="1" applyBorder="1" applyAlignment="1">
      <alignment horizontal="right"/>
    </xf>
    <xf numFmtId="0" fontId="29" fillId="0" borderId="1" xfId="1" applyNumberFormat="1" applyFont="1" applyFill="1" applyBorder="1" applyAlignment="1" applyProtection="1">
      <alignment horizontal="center" vertical="justify" wrapText="1"/>
      <protection hidden="1"/>
    </xf>
    <xf numFmtId="49" fontId="29" fillId="0" borderId="1" xfId="1" applyNumberFormat="1" applyFont="1" applyFill="1" applyBorder="1" applyAlignment="1" applyProtection="1">
      <alignment horizontal="right" wrapText="1"/>
      <protection hidden="1"/>
    </xf>
    <xf numFmtId="49" fontId="32" fillId="0" borderId="1" xfId="4" applyNumberFormat="1" applyFont="1" applyBorder="1"/>
    <xf numFmtId="0" fontId="31" fillId="0" borderId="7" xfId="4" applyFont="1" applyBorder="1" applyAlignment="1">
      <alignment horizontal="left" vertical="distributed"/>
    </xf>
    <xf numFmtId="0" fontId="31" fillId="0" borderId="18" xfId="4" applyFont="1" applyBorder="1" applyAlignment="1">
      <alignment horizontal="left" vertical="distributed"/>
    </xf>
    <xf numFmtId="0" fontId="31" fillId="0" borderId="15" xfId="4" applyFont="1" applyBorder="1" applyAlignment="1">
      <alignment horizontal="left" vertical="distributed"/>
    </xf>
    <xf numFmtId="0" fontId="33" fillId="0" borderId="7" xfId="4" applyFont="1" applyBorder="1" applyAlignment="1">
      <alignment horizontal="left" vertical="justify" wrapText="1"/>
    </xf>
    <xf numFmtId="0" fontId="33" fillId="0" borderId="18" xfId="4" applyFont="1" applyBorder="1" applyAlignment="1">
      <alignment horizontal="left" vertical="justify" wrapText="1"/>
    </xf>
    <xf numFmtId="176" fontId="30" fillId="0" borderId="15" xfId="1" applyNumberFormat="1" applyFont="1" applyFill="1" applyBorder="1" applyAlignment="1" applyProtection="1">
      <alignment horizontal="justify" vertical="justify" wrapText="1"/>
      <protection hidden="1"/>
    </xf>
    <xf numFmtId="176" fontId="30" fillId="2" borderId="7" xfId="1" applyNumberFormat="1" applyFont="1" applyFill="1" applyBorder="1" applyAlignment="1" applyProtection="1">
      <alignment horizontal="left" vertical="justify" wrapText="1"/>
      <protection hidden="1"/>
    </xf>
    <xf numFmtId="176" fontId="30" fillId="2" borderId="18" xfId="1" applyNumberFormat="1" applyFont="1" applyFill="1" applyBorder="1" applyAlignment="1" applyProtection="1">
      <alignment horizontal="left" vertical="justify" wrapText="1"/>
      <protection hidden="1"/>
    </xf>
    <xf numFmtId="176" fontId="30" fillId="2" borderId="15" xfId="1" applyNumberFormat="1" applyFont="1" applyFill="1" applyBorder="1" applyAlignment="1" applyProtection="1">
      <alignment horizontal="left" vertical="justify" wrapText="1"/>
      <protection hidden="1"/>
    </xf>
    <xf numFmtId="0" fontId="30" fillId="2" borderId="15" xfId="1" applyNumberFormat="1" applyFont="1" applyFill="1" applyBorder="1" applyAlignment="1" applyProtection="1">
      <alignment vertical="justify" wrapText="1"/>
      <protection hidden="1"/>
    </xf>
    <xf numFmtId="174" fontId="31" fillId="0" borderId="1" xfId="4" applyNumberFormat="1" applyFont="1" applyBorder="1"/>
    <xf numFmtId="0" fontId="34" fillId="0" borderId="7" xfId="4" applyFont="1" applyBorder="1" applyAlignment="1">
      <alignment horizontal="justify" vertical="justify" wrapText="1"/>
    </xf>
    <xf numFmtId="0" fontId="34" fillId="0" borderId="18" xfId="4" applyFont="1" applyBorder="1" applyAlignment="1">
      <alignment horizontal="justify" vertical="justify" wrapText="1"/>
    </xf>
    <xf numFmtId="0" fontId="34" fillId="0" borderId="15" xfId="4" applyFont="1" applyBorder="1" applyAlignment="1">
      <alignment horizontal="justify" vertical="justify" wrapText="1"/>
    </xf>
    <xf numFmtId="0" fontId="1" fillId="0" borderId="1" xfId="4" applyBorder="1" applyAlignment="1">
      <alignment horizontal="justify" vertical="justify" wrapText="1"/>
    </xf>
    <xf numFmtId="0" fontId="1" fillId="0" borderId="7" xfId="4" applyBorder="1" applyAlignment="1">
      <alignment horizontal="justify" vertical="justify" wrapText="1"/>
    </xf>
    <xf numFmtId="0" fontId="1" fillId="0" borderId="18" xfId="4" applyBorder="1" applyAlignment="1">
      <alignment horizontal="justify" vertical="justify" wrapText="1"/>
    </xf>
    <xf numFmtId="174" fontId="32" fillId="0" borderId="1" xfId="4" applyNumberFormat="1" applyFont="1" applyBorder="1"/>
    <xf numFmtId="0" fontId="34" fillId="0" borderId="1" xfId="4" applyFont="1" applyBorder="1" applyAlignment="1">
      <alignment horizontal="left" vertical="justify" wrapText="1"/>
    </xf>
    <xf numFmtId="0" fontId="29" fillId="0" borderId="1" xfId="1" applyNumberFormat="1" applyFont="1" applyFill="1" applyBorder="1" applyAlignment="1" applyProtection="1">
      <alignment horizontal="left" vertical="justify" wrapText="1"/>
      <protection hidden="1"/>
    </xf>
    <xf numFmtId="170" fontId="29" fillId="0" borderId="18" xfId="1" applyNumberFormat="1" applyFont="1" applyFill="1" applyBorder="1" applyAlignment="1" applyProtection="1">
      <alignment horizontal="justify" vertical="justify" wrapText="1"/>
      <protection hidden="1"/>
    </xf>
    <xf numFmtId="174" fontId="31" fillId="0" borderId="1" xfId="4" applyNumberFormat="1" applyFont="1" applyFill="1" applyBorder="1"/>
    <xf numFmtId="0" fontId="34" fillId="0" borderId="7" xfId="4" applyFont="1" applyBorder="1" applyAlignment="1">
      <alignment horizontal="left" vertical="justify" wrapText="1"/>
    </xf>
    <xf numFmtId="0" fontId="34" fillId="0" borderId="18" xfId="4" applyFont="1" applyBorder="1" applyAlignment="1">
      <alignment horizontal="left" vertical="justify" wrapText="1"/>
    </xf>
    <xf numFmtId="170" fontId="29" fillId="0" borderId="15" xfId="1" applyNumberFormat="1" applyFont="1" applyFill="1" applyBorder="1" applyAlignment="1" applyProtection="1">
      <alignment horizontal="justify" vertical="justify" wrapText="1"/>
      <protection hidden="1"/>
    </xf>
    <xf numFmtId="0" fontId="30" fillId="0" borderId="18" xfId="1" applyNumberFormat="1" applyFont="1" applyFill="1" applyBorder="1" applyAlignment="1" applyProtection="1">
      <alignment horizontal="justify" vertical="justify" wrapText="1"/>
      <protection hidden="1"/>
    </xf>
    <xf numFmtId="170" fontId="29" fillId="0" borderId="23" xfId="1" applyNumberFormat="1" applyFont="1" applyFill="1" applyBorder="1" applyAlignment="1" applyProtection="1">
      <alignment horizontal="right" wrapText="1"/>
      <protection hidden="1"/>
    </xf>
    <xf numFmtId="174" fontId="32" fillId="0" borderId="23" xfId="4" applyNumberFormat="1" applyFont="1" applyBorder="1"/>
    <xf numFmtId="171" fontId="29" fillId="0" borderId="23" xfId="1" applyNumberFormat="1" applyFont="1" applyFill="1" applyBorder="1" applyAlignment="1" applyProtection="1">
      <alignment wrapText="1"/>
      <protection hidden="1"/>
    </xf>
    <xf numFmtId="170" fontId="29" fillId="0" borderId="23" xfId="1" applyNumberFormat="1" applyFont="1" applyFill="1" applyBorder="1" applyAlignment="1" applyProtection="1">
      <alignment wrapText="1"/>
      <protection hidden="1"/>
    </xf>
    <xf numFmtId="0" fontId="35" fillId="0" borderId="41" xfId="4" applyFont="1" applyBorder="1" applyAlignment="1">
      <alignment horizontal="justify" vertical="justify" wrapText="1"/>
    </xf>
    <xf numFmtId="0" fontId="35" fillId="0" borderId="42" xfId="4" applyFont="1" applyBorder="1" applyAlignment="1">
      <alignment horizontal="justify" vertical="justify" wrapText="1"/>
    </xf>
    <xf numFmtId="0" fontId="29" fillId="0" borderId="42" xfId="1" applyNumberFormat="1" applyFont="1" applyFill="1" applyBorder="1" applyAlignment="1" applyProtection="1">
      <alignment horizontal="justify" vertical="justify" wrapText="1"/>
      <protection hidden="1"/>
    </xf>
    <xf numFmtId="0" fontId="30" fillId="0" borderId="23" xfId="1" applyNumberFormat="1" applyFont="1" applyFill="1" applyBorder="1" applyAlignment="1" applyProtection="1">
      <alignment horizontal="justify" vertical="justify" wrapText="1"/>
      <protection hidden="1"/>
    </xf>
    <xf numFmtId="0" fontId="1" fillId="0" borderId="1" xfId="4" applyBorder="1" applyAlignment="1"/>
    <xf numFmtId="0" fontId="29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29" fillId="0" borderId="44" xfId="1" applyNumberFormat="1" applyFont="1" applyFill="1" applyBorder="1" applyAlignment="1" applyProtection="1">
      <alignment horizontal="justify" vertical="justify" wrapText="1"/>
      <protection hidden="1"/>
    </xf>
    <xf numFmtId="172" fontId="29" fillId="0" borderId="44" xfId="1" applyNumberFormat="1" applyFont="1" applyFill="1" applyBorder="1" applyAlignment="1" applyProtection="1">
      <alignment horizontal="justify" vertical="justify" wrapText="1"/>
      <protection hidden="1"/>
    </xf>
    <xf numFmtId="170" fontId="29" fillId="0" borderId="45" xfId="1" applyNumberFormat="1" applyFont="1" applyFill="1" applyBorder="1" applyAlignment="1" applyProtection="1">
      <alignment horizontal="justify" vertical="justify" wrapText="1"/>
      <protection hidden="1"/>
    </xf>
    <xf numFmtId="0" fontId="31" fillId="0" borderId="0" xfId="4" applyFont="1"/>
    <xf numFmtId="0" fontId="31" fillId="0" borderId="1" xfId="4" applyFont="1" applyBorder="1" applyAlignment="1">
      <alignment horizontal="left" wrapText="1"/>
    </xf>
    <xf numFmtId="1" fontId="31" fillId="0" borderId="1" xfId="4" applyNumberFormat="1" applyFont="1" applyBorder="1"/>
    <xf numFmtId="170" fontId="29" fillId="0" borderId="1" xfId="1" applyNumberFormat="1" applyFont="1" applyFill="1" applyBorder="1" applyAlignment="1" applyProtection="1">
      <alignment horizontal="justify" vertical="justify" wrapText="1"/>
      <protection hidden="1"/>
    </xf>
    <xf numFmtId="170" fontId="29" fillId="0" borderId="34" xfId="1" applyNumberFormat="1" applyFont="1" applyFill="1" applyBorder="1" applyAlignment="1" applyProtection="1">
      <alignment horizontal="justify" vertical="justify" wrapText="1"/>
      <protection hidden="1"/>
    </xf>
    <xf numFmtId="4" fontId="32" fillId="0" borderId="20" xfId="4" applyNumberFormat="1" applyFont="1" applyFill="1" applyBorder="1" applyAlignment="1">
      <alignment horizontal="right" vertical="center" wrapText="1"/>
    </xf>
    <xf numFmtId="4" fontId="29" fillId="0" borderId="22" xfId="1" applyNumberFormat="1" applyFont="1" applyFill="1" applyBorder="1" applyAlignment="1" applyProtection="1">
      <alignment horizontal="right" vertical="center" wrapText="1"/>
      <protection hidden="1"/>
    </xf>
    <xf numFmtId="170" fontId="29" fillId="0" borderId="22" xfId="1" applyNumberFormat="1" applyFont="1" applyFill="1" applyBorder="1" applyAlignment="1" applyProtection="1">
      <alignment horizontal="right" vertical="top" wrapText="1"/>
      <protection hidden="1"/>
    </xf>
    <xf numFmtId="174" fontId="29" fillId="0" borderId="22" xfId="1" applyNumberFormat="1" applyFont="1" applyFill="1" applyBorder="1" applyAlignment="1" applyProtection="1">
      <alignment horizontal="right" vertical="top" wrapText="1"/>
      <protection hidden="1"/>
    </xf>
    <xf numFmtId="171" fontId="29" fillId="0" borderId="22" xfId="1" applyNumberFormat="1" applyFont="1" applyFill="1" applyBorder="1" applyAlignment="1" applyProtection="1">
      <alignment horizontal="right" vertical="top" wrapText="1"/>
      <protection hidden="1"/>
    </xf>
    <xf numFmtId="0" fontId="29" fillId="0" borderId="22" xfId="1" applyNumberFormat="1" applyFont="1" applyFill="1" applyBorder="1" applyAlignment="1" applyProtection="1">
      <alignment horizontal="right" vertical="top" wrapText="1"/>
      <protection hidden="1"/>
    </xf>
    <xf numFmtId="0" fontId="29" fillId="0" borderId="22" xfId="1" applyNumberFormat="1" applyFont="1" applyFill="1" applyBorder="1" applyAlignment="1" applyProtection="1">
      <alignment horizontal="center" vertical="justify"/>
      <protection hidden="1"/>
    </xf>
    <xf numFmtId="0" fontId="29" fillId="0" borderId="46" xfId="1" applyNumberFormat="1" applyFont="1" applyFill="1" applyBorder="1" applyAlignment="1" applyProtection="1">
      <alignment horizontal="center" vertical="justify"/>
      <protection hidden="1"/>
    </xf>
    <xf numFmtId="0" fontId="32" fillId="0" borderId="20" xfId="4" applyFont="1" applyFill="1" applyBorder="1" applyAlignment="1">
      <alignment horizontal="center" vertical="center" wrapText="1"/>
    </xf>
    <xf numFmtId="0" fontId="29" fillId="0" borderId="22" xfId="1" applyNumberFormat="1" applyFont="1" applyFill="1" applyBorder="1" applyAlignment="1" applyProtection="1">
      <alignment horizontal="center" vertical="center" wrapText="1"/>
      <protection hidden="1"/>
    </xf>
    <xf numFmtId="0" fontId="29" fillId="0" borderId="22" xfId="1" applyNumberFormat="1" applyFont="1" applyFill="1" applyBorder="1" applyAlignment="1" applyProtection="1">
      <alignment horizontal="center" vertical="center"/>
      <protection hidden="1"/>
    </xf>
    <xf numFmtId="0" fontId="29" fillId="0" borderId="46" xfId="1" applyNumberFormat="1" applyFont="1" applyFill="1" applyBorder="1" applyAlignment="1" applyProtection="1">
      <alignment horizontal="center" vertical="center"/>
      <protection hidden="1"/>
    </xf>
    <xf numFmtId="0" fontId="31" fillId="0" borderId="0" xfId="4" applyFont="1" applyFill="1" applyAlignment="1">
      <alignment horizontal="right"/>
    </xf>
    <xf numFmtId="0" fontId="9" fillId="0" borderId="0" xfId="1" applyFont="1" applyFill="1" applyProtection="1">
      <protection hidden="1"/>
    </xf>
    <xf numFmtId="0" fontId="4" fillId="0" borderId="0" xfId="1" applyNumberFormat="1" applyFont="1" applyFill="1" applyAlignment="1" applyProtection="1">
      <alignment horizontal="right" vertical="top"/>
      <protection hidden="1"/>
    </xf>
    <xf numFmtId="0" fontId="4" fillId="0" borderId="0" xfId="1" applyNumberFormat="1" applyFont="1" applyFill="1" applyAlignment="1" applyProtection="1">
      <alignment horizontal="centerContinuous" vertical="top"/>
      <protection hidden="1"/>
    </xf>
    <xf numFmtId="0" fontId="8" fillId="0" borderId="0" xfId="1" applyNumberFormat="1" applyFont="1" applyFill="1" applyAlignment="1" applyProtection="1">
      <alignment horizontal="justify" vertical="justify"/>
      <protection hidden="1"/>
    </xf>
    <xf numFmtId="0" fontId="4" fillId="0" borderId="0" xfId="1" applyNumberFormat="1" applyFont="1" applyFill="1" applyAlignment="1" applyProtection="1">
      <alignment horizontal="center" wrapText="1"/>
      <protection hidden="1"/>
    </xf>
    <xf numFmtId="0" fontId="31" fillId="0" borderId="0" xfId="4" applyFont="1" applyFill="1"/>
    <xf numFmtId="0" fontId="9" fillId="0" borderId="0" xfId="1" applyFont="1" applyFill="1"/>
    <xf numFmtId="0" fontId="9" fillId="0" borderId="0" xfId="1" applyFont="1" applyFill="1" applyAlignment="1" applyProtection="1">
      <protection hidden="1"/>
    </xf>
    <xf numFmtId="0" fontId="4" fillId="0" borderId="0" xfId="1" applyNumberFormat="1" applyFont="1" applyFill="1" applyAlignment="1" applyProtection="1">
      <alignment horizontal="centerContinuous"/>
      <protection hidden="1"/>
    </xf>
    <xf numFmtId="0" fontId="3" fillId="0" borderId="0" xfId="1" applyNumberFormat="1" applyFont="1" applyFill="1" applyAlignment="1" applyProtection="1">
      <alignment horizontal="centerContinuous"/>
      <protection hidden="1"/>
    </xf>
    <xf numFmtId="0" fontId="7" fillId="0" borderId="0" xfId="1" applyFont="1" applyFill="1" applyAlignment="1" applyProtection="1">
      <alignment horizontal="justify" vertical="justify"/>
      <protection hidden="1"/>
    </xf>
    <xf numFmtId="0" fontId="36" fillId="0" borderId="0" xfId="0" applyFont="1"/>
    <xf numFmtId="0" fontId="5" fillId="0" borderId="0" xfId="2" applyFill="1" applyProtection="1">
      <protection hidden="1"/>
    </xf>
    <xf numFmtId="0" fontId="19" fillId="0" borderId="0" xfId="2" applyNumberFormat="1" applyFont="1" applyFill="1" applyAlignment="1" applyProtection="1">
      <alignment horizontal="center" vertical="distributed"/>
      <protection hidden="1"/>
    </xf>
    <xf numFmtId="0" fontId="19" fillId="0" borderId="0" xfId="2" applyNumberFormat="1" applyFont="1" applyFill="1" applyAlignment="1" applyProtection="1">
      <alignment vertical="distributed"/>
      <protection hidden="1"/>
    </xf>
    <xf numFmtId="0" fontId="22" fillId="0" borderId="47" xfId="1" applyNumberFormat="1" applyFont="1" applyFill="1" applyBorder="1" applyAlignment="1" applyProtection="1">
      <alignment horizontal="center" vertical="center"/>
      <protection hidden="1"/>
    </xf>
    <xf numFmtId="0" fontId="22" fillId="0" borderId="48" xfId="1" applyNumberFormat="1" applyFont="1" applyFill="1" applyBorder="1" applyAlignment="1" applyProtection="1">
      <alignment horizontal="center" vertical="center"/>
      <protection hidden="1"/>
    </xf>
    <xf numFmtId="0" fontId="22" fillId="0" borderId="49" xfId="1" applyNumberFormat="1" applyFont="1" applyFill="1" applyBorder="1" applyAlignment="1" applyProtection="1">
      <alignment horizontal="center" vertical="center"/>
      <protection hidden="1"/>
    </xf>
    <xf numFmtId="0" fontId="22" fillId="0" borderId="2" xfId="1" applyNumberFormat="1" applyFont="1" applyFill="1" applyBorder="1" applyAlignment="1" applyProtection="1">
      <alignment horizontal="center" vertical="center"/>
      <protection hidden="1"/>
    </xf>
    <xf numFmtId="0" fontId="22" fillId="0" borderId="50" xfId="1" applyNumberFormat="1" applyFont="1" applyFill="1" applyBorder="1" applyAlignment="1" applyProtection="1">
      <alignment horizontal="center" vertical="center" wrapText="1"/>
      <protection hidden="1"/>
    </xf>
    <xf numFmtId="0" fontId="22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22" fillId="0" borderId="13" xfId="1" applyNumberFormat="1" applyFont="1" applyFill="1" applyBorder="1" applyAlignment="1" applyProtection="1">
      <alignment horizontal="center" vertical="center"/>
      <protection hidden="1"/>
    </xf>
    <xf numFmtId="0" fontId="22" fillId="0" borderId="12" xfId="1" applyNumberFormat="1" applyFont="1" applyFill="1" applyBorder="1" applyAlignment="1" applyProtection="1">
      <alignment horizontal="center" vertical="center"/>
      <protection hidden="1"/>
    </xf>
    <xf numFmtId="0" fontId="22" fillId="0" borderId="3" xfId="1" applyNumberFormat="1" applyFont="1" applyFill="1" applyBorder="1" applyAlignment="1" applyProtection="1">
      <alignment horizontal="center" vertical="center"/>
      <protection hidden="1"/>
    </xf>
    <xf numFmtId="0" fontId="19" fillId="0" borderId="46" xfId="1" applyNumberFormat="1" applyFont="1" applyFill="1" applyBorder="1" applyAlignment="1" applyProtection="1">
      <alignment wrapText="1"/>
      <protection hidden="1"/>
    </xf>
    <xf numFmtId="0" fontId="19" fillId="0" borderId="25" xfId="1" applyNumberFormat="1" applyFont="1" applyFill="1" applyBorder="1" applyAlignment="1" applyProtection="1">
      <alignment wrapText="1"/>
      <protection hidden="1"/>
    </xf>
    <xf numFmtId="174" fontId="5" fillId="0" borderId="21" xfId="1" applyNumberFormat="1" applyFont="1" applyFill="1" applyBorder="1" applyAlignment="1" applyProtection="1">
      <protection hidden="1"/>
    </xf>
    <xf numFmtId="171" fontId="5" fillId="0" borderId="21" xfId="1" applyNumberFormat="1" applyFont="1" applyFill="1" applyBorder="1" applyAlignment="1" applyProtection="1">
      <protection hidden="1"/>
    </xf>
    <xf numFmtId="170" fontId="5" fillId="0" borderId="22" xfId="1" applyNumberFormat="1" applyFont="1" applyFill="1" applyBorder="1" applyAlignment="1" applyProtection="1">
      <protection hidden="1"/>
    </xf>
    <xf numFmtId="169" fontId="5" fillId="0" borderId="21" xfId="1" applyNumberFormat="1" applyFont="1" applyFill="1" applyBorder="1" applyAlignment="1" applyProtection="1">
      <protection hidden="1"/>
    </xf>
    <xf numFmtId="169" fontId="5" fillId="0" borderId="20" xfId="1" applyNumberFormat="1" applyFont="1" applyFill="1" applyBorder="1" applyAlignment="1" applyProtection="1">
      <protection hidden="1"/>
    </xf>
    <xf numFmtId="0" fontId="19" fillId="0" borderId="19" xfId="1" applyNumberFormat="1" applyFont="1" applyBorder="1" applyProtection="1">
      <protection hidden="1"/>
    </xf>
    <xf numFmtId="0" fontId="19" fillId="0" borderId="1" xfId="1" applyNumberFormat="1" applyFont="1" applyFill="1" applyBorder="1" applyAlignment="1" applyProtection="1">
      <alignment wrapText="1"/>
      <protection hidden="1"/>
    </xf>
    <xf numFmtId="0" fontId="19" fillId="0" borderId="15" xfId="1" applyNumberFormat="1" applyFont="1" applyFill="1" applyBorder="1" applyAlignment="1" applyProtection="1">
      <alignment wrapText="1"/>
      <protection hidden="1"/>
    </xf>
    <xf numFmtId="174" fontId="5" fillId="0" borderId="15" xfId="1" applyNumberFormat="1" applyFont="1" applyFill="1" applyBorder="1" applyAlignment="1" applyProtection="1">
      <protection hidden="1"/>
    </xf>
    <xf numFmtId="171" fontId="5" fillId="0" borderId="15" xfId="1" applyNumberFormat="1" applyFont="1" applyFill="1" applyBorder="1" applyAlignment="1" applyProtection="1">
      <protection hidden="1"/>
    </xf>
    <xf numFmtId="170" fontId="5" fillId="0" borderId="1" xfId="1" applyNumberFormat="1" applyFont="1" applyFill="1" applyBorder="1" applyAlignment="1" applyProtection="1">
      <protection hidden="1"/>
    </xf>
    <xf numFmtId="169" fontId="5" fillId="0" borderId="15" xfId="1" applyNumberFormat="1" applyFont="1" applyFill="1" applyBorder="1" applyAlignment="1" applyProtection="1">
      <protection hidden="1"/>
    </xf>
    <xf numFmtId="169" fontId="5" fillId="0" borderId="14" xfId="1" applyNumberFormat="1" applyFont="1" applyFill="1" applyBorder="1" applyAlignment="1" applyProtection="1">
      <protection hidden="1"/>
    </xf>
    <xf numFmtId="0" fontId="5" fillId="0" borderId="34" xfId="1" applyNumberFormat="1" applyFont="1" applyFill="1" applyBorder="1" applyAlignment="1" applyProtection="1">
      <alignment wrapText="1"/>
      <protection hidden="1"/>
    </xf>
    <xf numFmtId="0" fontId="5" fillId="0" borderId="19" xfId="1" applyNumberFormat="1" applyFont="1" applyFill="1" applyBorder="1" applyAlignment="1" applyProtection="1">
      <alignment wrapText="1"/>
      <protection hidden="1"/>
    </xf>
    <xf numFmtId="0" fontId="21" fillId="0" borderId="34" xfId="1" applyNumberFormat="1" applyFont="1" applyFill="1" applyBorder="1" applyAlignment="1" applyProtection="1">
      <alignment wrapText="1"/>
      <protection hidden="1"/>
    </xf>
    <xf numFmtId="0" fontId="21" fillId="0" borderId="19" xfId="1" applyNumberFormat="1" applyFont="1" applyFill="1" applyBorder="1" applyAlignment="1" applyProtection="1">
      <alignment wrapText="1"/>
      <protection hidden="1"/>
    </xf>
    <xf numFmtId="174" fontId="21" fillId="0" borderId="15" xfId="1" applyNumberFormat="1" applyFont="1" applyFill="1" applyBorder="1" applyAlignment="1" applyProtection="1">
      <protection hidden="1"/>
    </xf>
    <xf numFmtId="170" fontId="21" fillId="0" borderId="1" xfId="1" applyNumberFormat="1" applyFont="1" applyFill="1" applyBorder="1" applyAlignment="1" applyProtection="1">
      <protection hidden="1"/>
    </xf>
    <xf numFmtId="169" fontId="21" fillId="0" borderId="14" xfId="1" applyNumberFormat="1" applyFont="1" applyFill="1" applyBorder="1" applyAlignment="1" applyProtection="1">
      <protection hidden="1"/>
    </xf>
    <xf numFmtId="170" fontId="21" fillId="0" borderId="1" xfId="1" applyNumberFormat="1" applyFont="1" applyFill="1" applyBorder="1" applyAlignment="1" applyProtection="1">
      <alignment horizontal="left"/>
      <protection hidden="1"/>
    </xf>
    <xf numFmtId="0" fontId="5" fillId="0" borderId="19" xfId="1" applyNumberFormat="1" applyFont="1" applyFill="1" applyBorder="1" applyProtection="1">
      <protection hidden="1"/>
    </xf>
    <xf numFmtId="0" fontId="19" fillId="0" borderId="15" xfId="1" applyNumberFormat="1" applyFont="1" applyFill="1" applyBorder="1" applyAlignment="1" applyProtection="1">
      <alignment horizontal="left" wrapText="1"/>
      <protection hidden="1"/>
    </xf>
    <xf numFmtId="0" fontId="19" fillId="0" borderId="18" xfId="1" applyNumberFormat="1" applyFont="1" applyFill="1" applyBorder="1" applyAlignment="1" applyProtection="1">
      <alignment horizontal="left" wrapText="1"/>
      <protection hidden="1"/>
    </xf>
    <xf numFmtId="0" fontId="19" fillId="0" borderId="18" xfId="1" applyNumberFormat="1" applyFont="1" applyFill="1" applyBorder="1" applyAlignment="1" applyProtection="1">
      <alignment wrapText="1"/>
      <protection hidden="1"/>
    </xf>
    <xf numFmtId="0" fontId="19" fillId="0" borderId="7" xfId="1" applyNumberFormat="1" applyFont="1" applyFill="1" applyBorder="1" applyAlignment="1" applyProtection="1">
      <alignment wrapText="1"/>
      <protection hidden="1"/>
    </xf>
    <xf numFmtId="0" fontId="5" fillId="0" borderId="34" xfId="1" applyNumberFormat="1" applyFont="1" applyFill="1" applyBorder="1" applyProtection="1">
      <protection hidden="1"/>
    </xf>
    <xf numFmtId="0" fontId="19" fillId="0" borderId="7" xfId="1" applyNumberFormat="1" applyFont="1" applyFill="1" applyBorder="1" applyAlignment="1" applyProtection="1">
      <alignment horizontal="left" wrapText="1"/>
      <protection hidden="1"/>
    </xf>
    <xf numFmtId="174" fontId="5" fillId="0" borderId="15" xfId="1" applyNumberFormat="1" applyFont="1" applyFill="1" applyBorder="1" applyAlignment="1" applyProtection="1">
      <alignment horizontal="left"/>
      <protection hidden="1"/>
    </xf>
    <xf numFmtId="0" fontId="5" fillId="0" borderId="19" xfId="1" applyNumberFormat="1" applyFont="1" applyFill="1" applyBorder="1" applyAlignment="1" applyProtection="1">
      <alignment horizontal="left" wrapText="1"/>
      <protection hidden="1"/>
    </xf>
    <xf numFmtId="0" fontId="5" fillId="0" borderId="18" xfId="1" applyNumberFormat="1" applyFont="1" applyFill="1" applyBorder="1" applyAlignment="1" applyProtection="1">
      <alignment horizontal="left" wrapText="1"/>
      <protection hidden="1"/>
    </xf>
    <xf numFmtId="0" fontId="5" fillId="0" borderId="7" xfId="1" applyNumberFormat="1" applyFont="1" applyFill="1" applyBorder="1" applyAlignment="1" applyProtection="1">
      <alignment horizontal="left" wrapText="1"/>
      <protection hidden="1"/>
    </xf>
    <xf numFmtId="174" fontId="21" fillId="0" borderId="15" xfId="1" applyNumberFormat="1" applyFont="1" applyFill="1" applyBorder="1" applyAlignment="1" applyProtection="1">
      <alignment horizontal="left"/>
      <protection hidden="1"/>
    </xf>
    <xf numFmtId="0" fontId="5" fillId="0" borderId="16" xfId="1" applyNumberFormat="1" applyFont="1" applyFill="1" applyBorder="1" applyAlignment="1" applyProtection="1">
      <alignment horizontal="left" wrapText="1"/>
      <protection hidden="1"/>
    </xf>
    <xf numFmtId="0" fontId="21" fillId="0" borderId="34" xfId="1" applyNumberFormat="1" applyFont="1" applyFill="1" applyBorder="1" applyAlignment="1" applyProtection="1">
      <alignment wrapText="1"/>
      <protection hidden="1"/>
    </xf>
    <xf numFmtId="0" fontId="21" fillId="0" borderId="19" xfId="1" applyNumberFormat="1" applyFont="1" applyFill="1" applyBorder="1" applyAlignment="1" applyProtection="1">
      <alignment wrapText="1"/>
      <protection hidden="1"/>
    </xf>
    <xf numFmtId="170" fontId="5" fillId="0" borderId="1" xfId="1" applyNumberFormat="1" applyFont="1" applyFill="1" applyBorder="1" applyAlignment="1" applyProtection="1">
      <alignment horizontal="left"/>
      <protection hidden="1"/>
    </xf>
    <xf numFmtId="0" fontId="5" fillId="0" borderId="18" xfId="1" applyNumberFormat="1" applyFont="1" applyFill="1" applyBorder="1" applyAlignment="1" applyProtection="1">
      <alignment wrapText="1"/>
      <protection hidden="1"/>
    </xf>
    <xf numFmtId="0" fontId="5" fillId="0" borderId="7" xfId="1" applyNumberFormat="1" applyFont="1" applyFill="1" applyBorder="1" applyAlignment="1" applyProtection="1">
      <alignment wrapText="1"/>
      <protection hidden="1"/>
    </xf>
    <xf numFmtId="0" fontId="21" fillId="0" borderId="18" xfId="1" applyNumberFormat="1" applyFont="1" applyFill="1" applyBorder="1" applyAlignment="1" applyProtection="1">
      <alignment wrapText="1"/>
      <protection hidden="1"/>
    </xf>
    <xf numFmtId="0" fontId="21" fillId="0" borderId="7" xfId="1" applyNumberFormat="1" applyFont="1" applyFill="1" applyBorder="1" applyAlignment="1" applyProtection="1">
      <alignment wrapText="1"/>
      <protection hidden="1"/>
    </xf>
    <xf numFmtId="0" fontId="5" fillId="0" borderId="18" xfId="1" applyNumberFormat="1" applyFont="1" applyFill="1" applyBorder="1" applyAlignment="1" applyProtection="1">
      <alignment wrapText="1"/>
      <protection hidden="1"/>
    </xf>
    <xf numFmtId="0" fontId="5" fillId="0" borderId="7" xfId="1" applyNumberFormat="1" applyFont="1" applyFill="1" applyBorder="1" applyAlignment="1" applyProtection="1">
      <alignment wrapText="1"/>
      <protection hidden="1"/>
    </xf>
    <xf numFmtId="0" fontId="21" fillId="0" borderId="19" xfId="1" applyNumberFormat="1" applyFont="1" applyFill="1" applyBorder="1" applyAlignment="1" applyProtection="1">
      <alignment horizontal="left" wrapText="1"/>
      <protection hidden="1"/>
    </xf>
    <xf numFmtId="0" fontId="21" fillId="0" borderId="18" xfId="1" applyNumberFormat="1" applyFont="1" applyFill="1" applyBorder="1" applyAlignment="1" applyProtection="1">
      <alignment horizontal="left" wrapText="1"/>
      <protection hidden="1"/>
    </xf>
    <xf numFmtId="0" fontId="21" fillId="0" borderId="18" xfId="1" applyNumberFormat="1" applyFont="1" applyFill="1" applyBorder="1" applyAlignment="1" applyProtection="1">
      <alignment wrapText="1"/>
      <protection hidden="1"/>
    </xf>
    <xf numFmtId="0" fontId="21" fillId="0" borderId="7" xfId="1" applyNumberFormat="1" applyFont="1" applyFill="1" applyBorder="1" applyAlignment="1" applyProtection="1">
      <alignment wrapText="1"/>
      <protection hidden="1"/>
    </xf>
    <xf numFmtId="0" fontId="19" fillId="0" borderId="19" xfId="1" applyNumberFormat="1" applyFont="1" applyFill="1" applyBorder="1" applyAlignment="1" applyProtection="1">
      <alignment wrapText="1"/>
      <protection hidden="1"/>
    </xf>
    <xf numFmtId="0" fontId="19" fillId="0" borderId="18" xfId="1" applyNumberFormat="1" applyFont="1" applyFill="1" applyBorder="1" applyAlignment="1" applyProtection="1">
      <alignment wrapText="1"/>
      <protection hidden="1"/>
    </xf>
    <xf numFmtId="0" fontId="19" fillId="0" borderId="7" xfId="1" applyNumberFormat="1" applyFont="1" applyFill="1" applyBorder="1" applyAlignment="1" applyProtection="1">
      <alignment wrapText="1"/>
      <protection hidden="1"/>
    </xf>
    <xf numFmtId="0" fontId="21" fillId="0" borderId="51" xfId="1" applyNumberFormat="1" applyFont="1" applyFill="1" applyBorder="1" applyAlignment="1" applyProtection="1">
      <alignment wrapText="1"/>
      <protection hidden="1"/>
    </xf>
    <xf numFmtId="0" fontId="21" fillId="0" borderId="37" xfId="1" applyNumberFormat="1" applyFont="1" applyFill="1" applyBorder="1" applyAlignment="1" applyProtection="1">
      <alignment wrapText="1"/>
      <protection hidden="1"/>
    </xf>
    <xf numFmtId="0" fontId="21" fillId="0" borderId="36" xfId="1" applyNumberFormat="1" applyFont="1" applyFill="1" applyBorder="1" applyAlignment="1" applyProtection="1">
      <alignment wrapText="1"/>
      <protection hidden="1"/>
    </xf>
    <xf numFmtId="174" fontId="21" fillId="0" borderId="38" xfId="1" applyNumberFormat="1" applyFont="1" applyFill="1" applyBorder="1" applyAlignment="1" applyProtection="1">
      <protection hidden="1"/>
    </xf>
    <xf numFmtId="171" fontId="21" fillId="0" borderId="38" xfId="1" applyNumberFormat="1" applyFont="1" applyFill="1" applyBorder="1" applyAlignment="1" applyProtection="1">
      <protection hidden="1"/>
    </xf>
    <xf numFmtId="170" fontId="21" fillId="0" borderId="35" xfId="1" applyNumberFormat="1" applyFont="1" applyFill="1" applyBorder="1" applyAlignment="1" applyProtection="1">
      <protection hidden="1"/>
    </xf>
    <xf numFmtId="169" fontId="21" fillId="0" borderId="38" xfId="1" applyNumberFormat="1" applyFont="1" applyFill="1" applyBorder="1" applyAlignment="1" applyProtection="1">
      <protection hidden="1"/>
    </xf>
    <xf numFmtId="169" fontId="21" fillId="0" borderId="52" xfId="1" applyNumberFormat="1" applyFont="1" applyFill="1" applyBorder="1" applyAlignment="1" applyProtection="1">
      <protection hidden="1"/>
    </xf>
    <xf numFmtId="0" fontId="5" fillId="0" borderId="51" xfId="1" applyFont="1" applyBorder="1" applyProtection="1">
      <protection hidden="1"/>
    </xf>
    <xf numFmtId="0" fontId="5" fillId="0" borderId="37" xfId="1" applyFont="1" applyBorder="1" applyProtection="1">
      <protection hidden="1"/>
    </xf>
    <xf numFmtId="0" fontId="5" fillId="0" borderId="37" xfId="1" applyNumberFormat="1" applyFont="1" applyFill="1" applyBorder="1" applyAlignment="1" applyProtection="1">
      <protection hidden="1"/>
    </xf>
    <xf numFmtId="0" fontId="5" fillId="0" borderId="53" xfId="1" applyNumberFormat="1" applyFont="1" applyFill="1" applyBorder="1" applyAlignment="1" applyProtection="1">
      <protection hidden="1"/>
    </xf>
    <xf numFmtId="0" fontId="5" fillId="0" borderId="54" xfId="1" applyNumberFormat="1" applyFont="1" applyFill="1" applyBorder="1" applyAlignment="1" applyProtection="1">
      <protection hidden="1"/>
    </xf>
    <xf numFmtId="4" fontId="22" fillId="0" borderId="38" xfId="1" applyNumberFormat="1" applyFont="1" applyFill="1" applyBorder="1" applyAlignment="1" applyProtection="1">
      <protection hidden="1"/>
    </xf>
    <xf numFmtId="4" fontId="22" fillId="0" borderId="54" xfId="1" applyNumberFormat="1" applyFont="1" applyFill="1" applyBorder="1" applyAlignment="1" applyProtection="1">
      <protection hidden="1"/>
    </xf>
    <xf numFmtId="0" fontId="0" fillId="0" borderId="0" xfId="0" applyAlignment="1">
      <alignment wrapText="1"/>
    </xf>
    <xf numFmtId="177" fontId="9" fillId="0" borderId="1" xfId="0" applyNumberFormat="1" applyFont="1" applyBorder="1" applyAlignment="1">
      <alignment horizontal="center" vertical="center" wrapText="1"/>
    </xf>
    <xf numFmtId="170" fontId="9" fillId="0" borderId="1" xfId="0" applyNumberFormat="1" applyFont="1" applyBorder="1" applyAlignment="1">
      <alignment horizontal="center" vertical="center" wrapText="1"/>
    </xf>
    <xf numFmtId="174" fontId="9" fillId="0" borderId="1" xfId="0" applyNumberFormat="1" applyFont="1" applyBorder="1" applyAlignment="1">
      <alignment horizontal="center" vertical="center" wrapText="1"/>
    </xf>
    <xf numFmtId="17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3" fontId="9" fillId="0" borderId="1" xfId="0" applyNumberFormat="1" applyFont="1" applyBorder="1" applyAlignment="1">
      <alignment horizontal="center" vertical="top" wrapText="1"/>
    </xf>
    <xf numFmtId="0" fontId="37" fillId="0" borderId="0" xfId="0" applyFont="1" applyAlignment="1">
      <alignment wrapText="1"/>
    </xf>
    <xf numFmtId="0" fontId="37" fillId="0" borderId="0" xfId="0" applyFont="1" applyAlignment="1">
      <alignment horizontal="center" vertical="center" wrapText="1"/>
    </xf>
    <xf numFmtId="177" fontId="18" fillId="0" borderId="1" xfId="0" applyNumberFormat="1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0" fillId="0" borderId="0" xfId="0" applyFont="1"/>
    <xf numFmtId="0" fontId="18" fillId="0" borderId="0" xfId="0" applyFont="1" applyAlignment="1">
      <alignment vertical="distributed"/>
    </xf>
    <xf numFmtId="0" fontId="39" fillId="0" borderId="0" xfId="5" applyFont="1"/>
    <xf numFmtId="0" fontId="39" fillId="0" borderId="0" xfId="5" applyFont="1" applyAlignment="1">
      <alignment horizontal="center" vertical="center"/>
    </xf>
    <xf numFmtId="0" fontId="40" fillId="0" borderId="0" xfId="5" applyFont="1"/>
    <xf numFmtId="178" fontId="40" fillId="0" borderId="1" xfId="6" applyFont="1" applyBorder="1" applyAlignment="1">
      <alignment horizontal="right"/>
    </xf>
    <xf numFmtId="0" fontId="40" fillId="0" borderId="1" xfId="5" applyFont="1" applyFill="1" applyBorder="1" applyAlignment="1">
      <alignment horizontal="left" wrapText="1"/>
    </xf>
    <xf numFmtId="0" fontId="40" fillId="0" borderId="1" xfId="5" applyNumberFormat="1" applyFont="1" applyFill="1" applyBorder="1" applyAlignment="1">
      <alignment horizontal="center"/>
    </xf>
    <xf numFmtId="0" fontId="39" fillId="0" borderId="1" xfId="5" applyFont="1" applyBorder="1"/>
    <xf numFmtId="0" fontId="39" fillId="0" borderId="1" xfId="5" applyFont="1" applyFill="1" applyBorder="1" applyAlignment="1">
      <alignment wrapText="1"/>
    </xf>
    <xf numFmtId="49" fontId="39" fillId="0" borderId="1" xfId="5" applyNumberFormat="1" applyFont="1" applyFill="1" applyBorder="1" applyAlignment="1">
      <alignment horizontal="center"/>
    </xf>
    <xf numFmtId="0" fontId="39" fillId="0" borderId="1" xfId="5" applyFont="1" applyFill="1" applyBorder="1" applyAlignment="1">
      <alignment horizontal="left" wrapText="1"/>
    </xf>
    <xf numFmtId="49" fontId="41" fillId="0" borderId="1" xfId="5" applyNumberFormat="1" applyFont="1" applyFill="1" applyBorder="1" applyAlignment="1">
      <alignment horizontal="center"/>
    </xf>
    <xf numFmtId="0" fontId="39" fillId="0" borderId="0" xfId="5" applyFont="1" applyAlignment="1">
      <alignment wrapText="1"/>
    </xf>
    <xf numFmtId="0" fontId="39" fillId="0" borderId="1" xfId="5" applyFont="1" applyBorder="1" applyAlignment="1">
      <alignment wrapText="1"/>
    </xf>
    <xf numFmtId="0" fontId="40" fillId="0" borderId="0" xfId="5" applyFont="1" applyAlignment="1">
      <alignment wrapText="1"/>
    </xf>
    <xf numFmtId="0" fontId="40" fillId="0" borderId="1" xfId="5" applyFont="1" applyBorder="1" applyAlignment="1">
      <alignment wrapText="1"/>
    </xf>
    <xf numFmtId="49" fontId="40" fillId="0" borderId="1" xfId="5" applyNumberFormat="1" applyFont="1" applyFill="1" applyBorder="1" applyAlignment="1">
      <alignment horizontal="center"/>
    </xf>
    <xf numFmtId="179" fontId="42" fillId="0" borderId="1" xfId="6" applyNumberFormat="1" applyFont="1" applyBorder="1" applyAlignment="1">
      <alignment horizontal="right" wrapText="1"/>
    </xf>
    <xf numFmtId="179" fontId="39" fillId="0" borderId="1" xfId="6" applyNumberFormat="1" applyFont="1" applyBorder="1" applyAlignment="1">
      <alignment horizontal="right" wrapText="1"/>
    </xf>
    <xf numFmtId="0" fontId="39" fillId="0" borderId="0" xfId="5" applyFont="1" applyAlignment="1">
      <alignment horizontal="center" vertical="center" wrapText="1"/>
    </xf>
    <xf numFmtId="177" fontId="39" fillId="0" borderId="1" xfId="5" applyNumberFormat="1" applyFont="1" applyBorder="1" applyAlignment="1">
      <alignment horizontal="right" vertical="center" wrapText="1"/>
    </xf>
    <xf numFmtId="0" fontId="39" fillId="4" borderId="0" xfId="5" applyFont="1" applyFill="1"/>
    <xf numFmtId="0" fontId="39" fillId="4" borderId="0" xfId="5" applyFont="1" applyFill="1" applyAlignment="1">
      <alignment horizontal="center" vertical="center"/>
    </xf>
    <xf numFmtId="177" fontId="39" fillId="4" borderId="1" xfId="5" applyNumberFormat="1" applyFont="1" applyFill="1" applyBorder="1" applyAlignment="1">
      <alignment horizontal="right" vertical="center"/>
    </xf>
    <xf numFmtId="177" fontId="39" fillId="0" borderId="1" xfId="5" applyNumberFormat="1" applyFont="1" applyBorder="1" applyAlignment="1">
      <alignment horizontal="right" vertical="center"/>
    </xf>
    <xf numFmtId="0" fontId="39" fillId="0" borderId="1" xfId="5" applyFont="1" applyFill="1" applyBorder="1" applyAlignment="1">
      <alignment horizontal="left" vertical="top" wrapText="1"/>
    </xf>
    <xf numFmtId="4" fontId="40" fillId="0" borderId="1" xfId="5" applyNumberFormat="1" applyFont="1" applyFill="1" applyBorder="1" applyAlignment="1">
      <alignment vertical="center"/>
    </xf>
    <xf numFmtId="0" fontId="40" fillId="0" borderId="1" xfId="5" applyFont="1" applyFill="1" applyBorder="1" applyAlignment="1">
      <alignment horizontal="left" vertical="top" wrapText="1"/>
    </xf>
    <xf numFmtId="0" fontId="39" fillId="0" borderId="0" xfId="5" applyFont="1" applyAlignment="1">
      <alignment horizontal="center"/>
    </xf>
    <xf numFmtId="0" fontId="39" fillId="0" borderId="1" xfId="5" applyFont="1" applyBorder="1" applyAlignment="1">
      <alignment horizontal="center" vertical="center"/>
    </xf>
    <xf numFmtId="0" fontId="39" fillId="0" borderId="1" xfId="5" applyFont="1" applyBorder="1" applyAlignment="1">
      <alignment horizontal="center"/>
    </xf>
    <xf numFmtId="0" fontId="39" fillId="0" borderId="0" xfId="5" applyFont="1" applyAlignment="1">
      <alignment vertical="center"/>
    </xf>
    <xf numFmtId="0" fontId="39" fillId="0" borderId="1" xfId="5" applyFont="1" applyBorder="1" applyAlignment="1">
      <alignment horizontal="center" vertical="center" wrapText="1"/>
    </xf>
    <xf numFmtId="0" fontId="39" fillId="0" borderId="42" xfId="5" applyFont="1" applyBorder="1" applyAlignment="1">
      <alignment horizontal="right" vertical="center" wrapText="1"/>
    </xf>
    <xf numFmtId="0" fontId="39" fillId="0" borderId="42" xfId="5" applyFont="1" applyBorder="1" applyAlignment="1">
      <alignment vertical="center" wrapText="1"/>
    </xf>
    <xf numFmtId="0" fontId="39" fillId="0" borderId="0" xfId="5" applyFont="1" applyAlignment="1">
      <alignment horizontal="center" vertical="center" wrapText="1"/>
    </xf>
    <xf numFmtId="0" fontId="39" fillId="0" borderId="0" xfId="5" applyFont="1" applyAlignment="1">
      <alignment vertical="center" wrapText="1"/>
    </xf>
  </cellXfs>
  <cellStyles count="7">
    <cellStyle name="Обычный" xfId="0" builtinId="0"/>
    <cellStyle name="Обычный 2" xfId="3"/>
    <cellStyle name="Обычный 2 2" xfId="1"/>
    <cellStyle name="Обычный 2 3" xfId="2"/>
    <cellStyle name="Обычный 2 4" xfId="4"/>
    <cellStyle name="Обычный 3" xfId="5"/>
    <cellStyle name="Финансовый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abSelected="1" zoomScale="75" workbookViewId="0"/>
  </sheetViews>
  <sheetFormatPr defaultRowHeight="12.75" x14ac:dyDescent="0.2"/>
  <cols>
    <col min="1" max="1" width="35.28515625" customWidth="1"/>
    <col min="2" max="2" width="52.42578125" customWidth="1"/>
    <col min="3" max="3" width="21" customWidth="1"/>
    <col min="4" max="4" width="4.7109375" hidden="1" customWidth="1"/>
    <col min="5" max="5" width="15.85546875" hidden="1" customWidth="1"/>
    <col min="6" max="6" width="21.140625" customWidth="1"/>
    <col min="7" max="7" width="19.7109375" customWidth="1"/>
  </cols>
  <sheetData>
    <row r="1" spans="1:7" ht="18.75" x14ac:dyDescent="0.3">
      <c r="C1" s="1"/>
      <c r="D1" s="1"/>
      <c r="E1" s="1"/>
      <c r="F1" s="1" t="s">
        <v>0</v>
      </c>
      <c r="G1" s="1"/>
    </row>
    <row r="2" spans="1:7" ht="18.75" x14ac:dyDescent="0.3">
      <c r="C2" s="1"/>
      <c r="D2" s="1"/>
      <c r="E2" s="1"/>
      <c r="F2" s="19" t="s">
        <v>1</v>
      </c>
      <c r="G2" s="19"/>
    </row>
    <row r="3" spans="1:7" ht="18.75" x14ac:dyDescent="0.3">
      <c r="C3" s="1"/>
      <c r="D3" s="1"/>
      <c r="E3" s="1"/>
      <c r="F3" s="1" t="s">
        <v>27</v>
      </c>
      <c r="G3" s="1"/>
    </row>
    <row r="4" spans="1:7" ht="18.75" x14ac:dyDescent="0.3">
      <c r="C4" s="17"/>
      <c r="D4" s="1" t="s">
        <v>26</v>
      </c>
      <c r="E4" s="1"/>
      <c r="F4" s="18" t="s">
        <v>34</v>
      </c>
    </row>
    <row r="6" spans="1:7" ht="18.75" customHeight="1" x14ac:dyDescent="0.3">
      <c r="A6" s="20" t="s">
        <v>24</v>
      </c>
      <c r="B6" s="20"/>
      <c r="C6" s="20"/>
      <c r="D6" s="20"/>
      <c r="E6" s="20"/>
      <c r="F6" s="20"/>
      <c r="G6" s="20"/>
    </row>
    <row r="7" spans="1:7" ht="18.75" x14ac:dyDescent="0.3">
      <c r="A7" s="21" t="s">
        <v>32</v>
      </c>
      <c r="B7" s="21"/>
      <c r="C7" s="21"/>
      <c r="D7" s="21"/>
      <c r="E7" s="21"/>
      <c r="F7" s="21"/>
      <c r="G7" s="21"/>
    </row>
    <row r="8" spans="1:7" ht="18.75" x14ac:dyDescent="0.3">
      <c r="A8" s="2"/>
      <c r="E8" s="3" t="s">
        <v>2</v>
      </c>
      <c r="G8" s="3" t="s">
        <v>2</v>
      </c>
    </row>
    <row r="9" spans="1:7" ht="18.75" x14ac:dyDescent="0.3">
      <c r="A9" s="2"/>
    </row>
    <row r="10" spans="1:7" ht="60.75" customHeight="1" x14ac:dyDescent="0.2">
      <c r="A10" s="4" t="s">
        <v>30</v>
      </c>
      <c r="B10" s="4" t="s">
        <v>31</v>
      </c>
      <c r="C10" s="15" t="s">
        <v>28</v>
      </c>
      <c r="D10" s="15" t="s">
        <v>23</v>
      </c>
      <c r="E10" s="15" t="s">
        <v>25</v>
      </c>
      <c r="F10" s="13" t="s">
        <v>29</v>
      </c>
      <c r="G10" s="13" t="s">
        <v>33</v>
      </c>
    </row>
    <row r="11" spans="1:7" ht="56.25" x14ac:dyDescent="0.2">
      <c r="A11" s="4" t="s">
        <v>3</v>
      </c>
      <c r="B11" s="5" t="s">
        <v>4</v>
      </c>
      <c r="C11" s="16">
        <v>0</v>
      </c>
      <c r="D11" s="14">
        <v>0</v>
      </c>
      <c r="E11" s="14">
        <v>0</v>
      </c>
      <c r="F11" s="14">
        <v>0</v>
      </c>
      <c r="G11" s="14">
        <v>0</v>
      </c>
    </row>
    <row r="12" spans="1:7" ht="37.5" x14ac:dyDescent="0.2">
      <c r="A12" s="6" t="s">
        <v>5</v>
      </c>
      <c r="B12" s="7" t="s">
        <v>6</v>
      </c>
      <c r="C12" s="16">
        <f>C20+C16</f>
        <v>0</v>
      </c>
      <c r="D12" s="14" t="e">
        <f>D13+D17</f>
        <v>#REF!</v>
      </c>
      <c r="E12" s="14" t="e">
        <f>E13+E17</f>
        <v>#REF!</v>
      </c>
      <c r="F12" s="14">
        <f>F13+F17</f>
        <v>0</v>
      </c>
      <c r="G12" s="14">
        <f>G13+G17</f>
        <v>0</v>
      </c>
    </row>
    <row r="13" spans="1:7" ht="18.75" x14ac:dyDescent="0.2">
      <c r="A13" s="6" t="s">
        <v>7</v>
      </c>
      <c r="B13" s="7" t="s">
        <v>8</v>
      </c>
      <c r="C13" s="16">
        <f t="shared" ref="C13:G15" si="0">C14</f>
        <v>-13907630</v>
      </c>
      <c r="D13" s="14" t="e">
        <f t="shared" si="0"/>
        <v>#REF!</v>
      </c>
      <c r="E13" s="14" t="e">
        <f t="shared" si="0"/>
        <v>#REF!</v>
      </c>
      <c r="F13" s="16">
        <f>F14</f>
        <v>-12765500</v>
      </c>
      <c r="G13" s="16">
        <f t="shared" si="0"/>
        <v>-13121200</v>
      </c>
    </row>
    <row r="14" spans="1:7" ht="37.5" x14ac:dyDescent="0.2">
      <c r="A14" s="6" t="s">
        <v>9</v>
      </c>
      <c r="B14" s="7" t="s">
        <v>10</v>
      </c>
      <c r="C14" s="16">
        <f t="shared" si="0"/>
        <v>-13907630</v>
      </c>
      <c r="D14" s="14" t="e">
        <f t="shared" si="0"/>
        <v>#REF!</v>
      </c>
      <c r="E14" s="14" t="e">
        <f t="shared" si="0"/>
        <v>#REF!</v>
      </c>
      <c r="F14" s="16">
        <f t="shared" si="0"/>
        <v>-12765500</v>
      </c>
      <c r="G14" s="16">
        <f t="shared" si="0"/>
        <v>-13121200</v>
      </c>
    </row>
    <row r="15" spans="1:7" ht="37.5" x14ac:dyDescent="0.2">
      <c r="A15" s="6" t="s">
        <v>11</v>
      </c>
      <c r="B15" s="7" t="s">
        <v>12</v>
      </c>
      <c r="C15" s="16">
        <f t="shared" si="0"/>
        <v>-13907630</v>
      </c>
      <c r="D15" s="14" t="e">
        <f t="shared" si="0"/>
        <v>#REF!</v>
      </c>
      <c r="E15" s="14" t="e">
        <f t="shared" si="0"/>
        <v>#REF!</v>
      </c>
      <c r="F15" s="16">
        <f t="shared" si="0"/>
        <v>-12765500</v>
      </c>
      <c r="G15" s="16">
        <f t="shared" si="0"/>
        <v>-13121200</v>
      </c>
    </row>
    <row r="16" spans="1:7" ht="37.5" x14ac:dyDescent="0.2">
      <c r="A16" s="6" t="s">
        <v>13</v>
      </c>
      <c r="B16" s="7" t="s">
        <v>14</v>
      </c>
      <c r="C16" s="16">
        <v>-13907630</v>
      </c>
      <c r="D16" s="14" t="e">
        <f>-#REF!</f>
        <v>#REF!</v>
      </c>
      <c r="E16" s="14" t="e">
        <f>-#REF!</f>
        <v>#REF!</v>
      </c>
      <c r="F16" s="16">
        <v>-12765500</v>
      </c>
      <c r="G16" s="16">
        <v>-13121200</v>
      </c>
    </row>
    <row r="17" spans="1:7" ht="18.75" x14ac:dyDescent="0.2">
      <c r="A17" s="6" t="s">
        <v>15</v>
      </c>
      <c r="B17" s="7" t="s">
        <v>16</v>
      </c>
      <c r="C17" s="16">
        <f>C18</f>
        <v>13907630</v>
      </c>
      <c r="D17" s="14" t="e">
        <f t="shared" ref="C17:G19" si="1">D18</f>
        <v>#REF!</v>
      </c>
      <c r="E17" s="14" t="e">
        <f t="shared" si="1"/>
        <v>#REF!</v>
      </c>
      <c r="F17" s="16">
        <f>F18</f>
        <v>12765500</v>
      </c>
      <c r="G17" s="16">
        <f t="shared" si="1"/>
        <v>13121200</v>
      </c>
    </row>
    <row r="18" spans="1:7" ht="37.5" x14ac:dyDescent="0.2">
      <c r="A18" s="6" t="s">
        <v>17</v>
      </c>
      <c r="B18" s="7" t="s">
        <v>18</v>
      </c>
      <c r="C18" s="16">
        <f t="shared" si="1"/>
        <v>13907630</v>
      </c>
      <c r="D18" s="14" t="e">
        <f t="shared" si="1"/>
        <v>#REF!</v>
      </c>
      <c r="E18" s="14" t="e">
        <f t="shared" si="1"/>
        <v>#REF!</v>
      </c>
      <c r="F18" s="16">
        <f>F19</f>
        <v>12765500</v>
      </c>
      <c r="G18" s="16">
        <f t="shared" si="1"/>
        <v>13121200</v>
      </c>
    </row>
    <row r="19" spans="1:7" ht="37.5" x14ac:dyDescent="0.2">
      <c r="A19" s="6" t="s">
        <v>19</v>
      </c>
      <c r="B19" s="7" t="s">
        <v>20</v>
      </c>
      <c r="C19" s="16">
        <f t="shared" si="1"/>
        <v>13907630</v>
      </c>
      <c r="D19" s="14" t="e">
        <f t="shared" si="1"/>
        <v>#REF!</v>
      </c>
      <c r="E19" s="14" t="e">
        <f t="shared" si="1"/>
        <v>#REF!</v>
      </c>
      <c r="F19" s="16">
        <f>F20</f>
        <v>12765500</v>
      </c>
      <c r="G19" s="16">
        <f t="shared" si="1"/>
        <v>13121200</v>
      </c>
    </row>
    <row r="20" spans="1:7" ht="37.5" x14ac:dyDescent="0.2">
      <c r="A20" s="6" t="s">
        <v>21</v>
      </c>
      <c r="B20" s="7" t="s">
        <v>22</v>
      </c>
      <c r="C20" s="16">
        <v>13907630</v>
      </c>
      <c r="D20" s="14" t="e">
        <f>#REF!</f>
        <v>#REF!</v>
      </c>
      <c r="E20" s="14" t="e">
        <f>#REF!</f>
        <v>#REF!</v>
      </c>
      <c r="F20" s="16">
        <v>12765500</v>
      </c>
      <c r="G20" s="16">
        <v>13121200</v>
      </c>
    </row>
    <row r="21" spans="1:7" ht="18.75" x14ac:dyDescent="0.3">
      <c r="A21" s="8"/>
      <c r="B21" s="9"/>
      <c r="C21" s="10"/>
      <c r="D21" s="10"/>
      <c r="E21" s="10"/>
    </row>
    <row r="22" spans="1:7" ht="18.75" x14ac:dyDescent="0.3">
      <c r="A22" s="8"/>
      <c r="B22" s="9"/>
      <c r="C22" s="10"/>
      <c r="D22" s="10"/>
      <c r="E22" s="11"/>
    </row>
    <row r="23" spans="1:7" ht="18.75" x14ac:dyDescent="0.3">
      <c r="A23" s="8"/>
      <c r="B23" s="9"/>
      <c r="C23" s="10"/>
      <c r="D23" s="10"/>
      <c r="E23" s="11"/>
    </row>
    <row r="24" spans="1:7" x14ac:dyDescent="0.2">
      <c r="C24" s="12"/>
      <c r="D24" s="12"/>
      <c r="E24" s="12"/>
    </row>
    <row r="25" spans="1:7" x14ac:dyDescent="0.2">
      <c r="C25" s="12"/>
      <c r="D25" s="12"/>
      <c r="E25" s="12"/>
    </row>
    <row r="26" spans="1:7" x14ac:dyDescent="0.2">
      <c r="C26" s="12"/>
      <c r="D26" s="12"/>
      <c r="E26" s="12"/>
    </row>
    <row r="27" spans="1:7" x14ac:dyDescent="0.2">
      <c r="C27" s="12"/>
      <c r="D27" s="12"/>
      <c r="E27" s="12"/>
    </row>
    <row r="28" spans="1:7" x14ac:dyDescent="0.2">
      <c r="C28" s="12"/>
      <c r="D28" s="12"/>
      <c r="E28" s="12"/>
    </row>
    <row r="29" spans="1:7" x14ac:dyDescent="0.2">
      <c r="C29" s="12"/>
      <c r="D29" s="12"/>
      <c r="E29" s="12"/>
    </row>
    <row r="30" spans="1:7" x14ac:dyDescent="0.2">
      <c r="C30" s="12"/>
      <c r="D30" s="12"/>
      <c r="E30" s="12"/>
    </row>
    <row r="31" spans="1:7" x14ac:dyDescent="0.2">
      <c r="C31" s="12"/>
      <c r="D31" s="12"/>
      <c r="E31" s="12"/>
    </row>
    <row r="32" spans="1:7" x14ac:dyDescent="0.2">
      <c r="C32" s="12"/>
      <c r="D32" s="12"/>
      <c r="E32" s="12"/>
    </row>
    <row r="33" spans="3:5" x14ac:dyDescent="0.2">
      <c r="C33" s="12"/>
      <c r="D33" s="12"/>
      <c r="E33" s="12"/>
    </row>
    <row r="34" spans="3:5" x14ac:dyDescent="0.2">
      <c r="C34" s="12"/>
      <c r="D34" s="12"/>
      <c r="E34" s="12"/>
    </row>
    <row r="35" spans="3:5" x14ac:dyDescent="0.2">
      <c r="C35" s="12"/>
      <c r="D35" s="12"/>
      <c r="E35" s="12"/>
    </row>
  </sheetData>
  <mergeCells count="3">
    <mergeCell ref="F2:G2"/>
    <mergeCell ref="A6:G6"/>
    <mergeCell ref="A7:G7"/>
  </mergeCells>
  <phoneticPr fontId="6" type="noConversion"/>
  <pageMargins left="0.78740157480314965" right="0.78740157480314965" top="0.78740157480314965" bottom="0.78740157480314965" header="0" footer="0"/>
  <pageSetup paperSize="9" scale="5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3"/>
  <sheetViews>
    <sheetView zoomScale="75" workbookViewId="0">
      <selection activeCell="J13" sqref="J13"/>
    </sheetView>
  </sheetViews>
  <sheetFormatPr defaultRowHeight="15.75" x14ac:dyDescent="0.25"/>
  <cols>
    <col min="1" max="1" width="28.85546875" style="24" bestFit="1" customWidth="1"/>
    <col min="2" max="2" width="77.85546875" customWidth="1"/>
    <col min="3" max="3" width="16" style="23" customWidth="1"/>
    <col min="4" max="4" width="16" style="23" hidden="1" customWidth="1"/>
    <col min="5" max="5" width="15.85546875" style="23" hidden="1" customWidth="1"/>
    <col min="6" max="6" width="13.28515625" style="22" customWidth="1"/>
    <col min="7" max="7" width="14.42578125" style="22" customWidth="1"/>
  </cols>
  <sheetData>
    <row r="1" spans="1:7" ht="18.75" x14ac:dyDescent="0.3">
      <c r="B1" s="1" t="s">
        <v>202</v>
      </c>
      <c r="C1" s="30" t="s">
        <v>201</v>
      </c>
      <c r="D1" s="30"/>
      <c r="E1" s="30"/>
    </row>
    <row r="2" spans="1:7" ht="18.75" x14ac:dyDescent="0.3">
      <c r="B2" s="1" t="s">
        <v>200</v>
      </c>
      <c r="C2" s="30" t="s">
        <v>199</v>
      </c>
      <c r="D2" s="30"/>
      <c r="E2" s="30"/>
    </row>
    <row r="3" spans="1:7" ht="18.75" x14ac:dyDescent="0.3">
      <c r="B3" s="1" t="s">
        <v>198</v>
      </c>
      <c r="C3" s="30" t="s">
        <v>197</v>
      </c>
      <c r="D3" s="30"/>
      <c r="E3" s="30"/>
    </row>
    <row r="4" spans="1:7" ht="18.75" x14ac:dyDescent="0.3">
      <c r="A4" s="79"/>
      <c r="B4" s="1" t="s">
        <v>196</v>
      </c>
      <c r="C4" s="17" t="s">
        <v>34</v>
      </c>
      <c r="D4" s="30"/>
      <c r="E4" s="30"/>
    </row>
    <row r="5" spans="1:7" ht="18.75" x14ac:dyDescent="0.3">
      <c r="A5" s="79"/>
      <c r="B5" s="2"/>
      <c r="C5" s="29"/>
      <c r="D5" s="29"/>
      <c r="E5" s="29"/>
    </row>
    <row r="6" spans="1:7" ht="18.75" customHeight="1" x14ac:dyDescent="0.2">
      <c r="A6" s="78" t="s">
        <v>195</v>
      </c>
      <c r="B6" s="78"/>
      <c r="C6" s="78"/>
      <c r="D6" s="78"/>
      <c r="E6" s="78"/>
      <c r="F6" s="78"/>
      <c r="G6" s="78"/>
    </row>
    <row r="7" spans="1:7" ht="18.75" customHeight="1" x14ac:dyDescent="0.2">
      <c r="A7" s="78"/>
      <c r="B7" s="78"/>
      <c r="C7" s="78"/>
      <c r="D7" s="78"/>
      <c r="E7" s="78"/>
      <c r="F7" s="78"/>
      <c r="G7" s="78"/>
    </row>
    <row r="8" spans="1:7" ht="18.75" x14ac:dyDescent="0.3">
      <c r="A8" s="77"/>
      <c r="E8" s="76" t="s">
        <v>2</v>
      </c>
    </row>
    <row r="9" spans="1:7" ht="18.75" x14ac:dyDescent="0.3">
      <c r="A9" s="77"/>
      <c r="E9" s="76"/>
    </row>
    <row r="10" spans="1:7" ht="49.5" x14ac:dyDescent="0.2">
      <c r="A10" s="75" t="s">
        <v>194</v>
      </c>
      <c r="B10" s="74" t="s">
        <v>193</v>
      </c>
      <c r="C10" s="73" t="s">
        <v>28</v>
      </c>
      <c r="D10" s="73" t="s">
        <v>25</v>
      </c>
      <c r="E10" s="73" t="s">
        <v>25</v>
      </c>
      <c r="F10" s="72" t="s">
        <v>29</v>
      </c>
      <c r="G10" s="72" t="s">
        <v>33</v>
      </c>
    </row>
    <row r="11" spans="1:7" x14ac:dyDescent="0.2">
      <c r="A11" s="36" t="s">
        <v>192</v>
      </c>
      <c r="B11" s="32" t="s">
        <v>191</v>
      </c>
      <c r="C11" s="31">
        <f>C12+C18+C28+C39+C53+C57+C59</f>
        <v>5556000</v>
      </c>
      <c r="D11" s="31" t="e">
        <f>D12+D18+D28+D39+D53+D57+#REF!+D46</f>
        <v>#REF!</v>
      </c>
      <c r="E11" s="31" t="e">
        <f>E12+E18+E28+E39+E53+E57+#REF!+E46</f>
        <v>#REF!</v>
      </c>
      <c r="F11" s="31">
        <f>F12+F18+F28+F39+F53+F57</f>
        <v>5537000</v>
      </c>
      <c r="G11" s="31">
        <f>G12+G18+G28+G39+G53+G57</f>
        <v>5586000</v>
      </c>
    </row>
    <row r="12" spans="1:7" x14ac:dyDescent="0.2">
      <c r="A12" s="33" t="s">
        <v>190</v>
      </c>
      <c r="B12" s="35" t="s">
        <v>189</v>
      </c>
      <c r="C12" s="31">
        <f>C13</f>
        <v>2817000</v>
      </c>
      <c r="D12" s="31">
        <f>D13</f>
        <v>0</v>
      </c>
      <c r="E12" s="31">
        <f>E13</f>
        <v>0</v>
      </c>
      <c r="F12" s="31">
        <f>F13</f>
        <v>2902000</v>
      </c>
      <c r="G12" s="31">
        <f>G13</f>
        <v>3000000</v>
      </c>
    </row>
    <row r="13" spans="1:7" x14ac:dyDescent="0.2">
      <c r="A13" s="33" t="s">
        <v>188</v>
      </c>
      <c r="B13" s="35" t="s">
        <v>187</v>
      </c>
      <c r="C13" s="31">
        <f>C14+C16</f>
        <v>2817000</v>
      </c>
      <c r="D13" s="31">
        <f>D14</f>
        <v>0</v>
      </c>
      <c r="E13" s="31">
        <f>E14</f>
        <v>0</v>
      </c>
      <c r="F13" s="31">
        <f>F14+F16</f>
        <v>2902000</v>
      </c>
      <c r="G13" s="31">
        <f>G14+G16</f>
        <v>3000000</v>
      </c>
    </row>
    <row r="14" spans="1:7" ht="63" x14ac:dyDescent="0.25">
      <c r="A14" s="71" t="s">
        <v>186</v>
      </c>
      <c r="B14" s="35" t="s">
        <v>184</v>
      </c>
      <c r="C14" s="31">
        <f>C15</f>
        <v>2800000</v>
      </c>
      <c r="D14" s="31">
        <f>D15</f>
        <v>0</v>
      </c>
      <c r="E14" s="31">
        <f>E15</f>
        <v>0</v>
      </c>
      <c r="F14" s="31">
        <f>F15</f>
        <v>2884000</v>
      </c>
      <c r="G14" s="31">
        <f>G15</f>
        <v>2982000</v>
      </c>
    </row>
    <row r="15" spans="1:7" ht="67.5" customHeight="1" x14ac:dyDescent="0.25">
      <c r="A15" s="70" t="s">
        <v>185</v>
      </c>
      <c r="B15" s="41" t="s">
        <v>184</v>
      </c>
      <c r="C15" s="38">
        <v>2800000</v>
      </c>
      <c r="D15" s="38"/>
      <c r="E15" s="38"/>
      <c r="F15" s="37">
        <v>2884000</v>
      </c>
      <c r="G15" s="37">
        <v>2982000</v>
      </c>
    </row>
    <row r="16" spans="1:7" ht="34.5" customHeight="1" x14ac:dyDescent="0.25">
      <c r="A16" s="69" t="s">
        <v>183</v>
      </c>
      <c r="B16" s="41" t="s">
        <v>182</v>
      </c>
      <c r="C16" s="38">
        <f>C17</f>
        <v>17000</v>
      </c>
      <c r="D16" s="38"/>
      <c r="E16" s="38"/>
      <c r="F16" s="37">
        <f>F17</f>
        <v>18000</v>
      </c>
      <c r="G16" s="37">
        <f>G17</f>
        <v>18000</v>
      </c>
    </row>
    <row r="17" spans="1:7" ht="63" x14ac:dyDescent="0.25">
      <c r="A17" s="69" t="s">
        <v>181</v>
      </c>
      <c r="B17" s="41" t="s">
        <v>180</v>
      </c>
      <c r="C17" s="38">
        <v>17000</v>
      </c>
      <c r="D17" s="38"/>
      <c r="E17" s="38"/>
      <c r="F17" s="37">
        <v>18000</v>
      </c>
      <c r="G17" s="37">
        <v>18000</v>
      </c>
    </row>
    <row r="18" spans="1:7" ht="31.5" x14ac:dyDescent="0.2">
      <c r="A18" s="33" t="s">
        <v>179</v>
      </c>
      <c r="B18" s="35" t="s">
        <v>178</v>
      </c>
      <c r="C18" s="31">
        <f>C19</f>
        <v>1234000</v>
      </c>
      <c r="D18" s="31">
        <f>D19</f>
        <v>4000</v>
      </c>
      <c r="E18" s="31">
        <f>E19</f>
        <v>4000</v>
      </c>
      <c r="F18" s="31">
        <f>F19</f>
        <v>1263000</v>
      </c>
      <c r="G18" s="31">
        <f>G19</f>
        <v>1290000</v>
      </c>
    </row>
    <row r="19" spans="1:7" ht="31.5" x14ac:dyDescent="0.2">
      <c r="A19" s="40" t="s">
        <v>177</v>
      </c>
      <c r="B19" s="67" t="s">
        <v>176</v>
      </c>
      <c r="C19" s="38">
        <f>C20+C22+C24+C26</f>
        <v>1234000</v>
      </c>
      <c r="D19" s="38">
        <f>D20+D22+D24+D26</f>
        <v>4000</v>
      </c>
      <c r="E19" s="38">
        <f>E20+E22+E24+E26</f>
        <v>4000</v>
      </c>
      <c r="F19" s="38">
        <f>F20+F22+F24+F26</f>
        <v>1263000</v>
      </c>
      <c r="G19" s="38">
        <f>G20+G22+G24+G26</f>
        <v>1290000</v>
      </c>
    </row>
    <row r="20" spans="1:7" ht="63" x14ac:dyDescent="0.2">
      <c r="A20" s="40" t="s">
        <v>175</v>
      </c>
      <c r="B20" s="68" t="s">
        <v>174</v>
      </c>
      <c r="C20" s="38">
        <f>C21</f>
        <v>558000</v>
      </c>
      <c r="D20" s="38"/>
      <c r="E20" s="38"/>
      <c r="F20" s="37">
        <f>F21</f>
        <v>565000</v>
      </c>
      <c r="G20" s="37">
        <f>G21</f>
        <v>568000</v>
      </c>
    </row>
    <row r="21" spans="1:7" ht="96" customHeight="1" x14ac:dyDescent="0.2">
      <c r="A21" s="40" t="s">
        <v>173</v>
      </c>
      <c r="B21" s="68" t="s">
        <v>172</v>
      </c>
      <c r="C21" s="38">
        <v>558000</v>
      </c>
      <c r="D21" s="38"/>
      <c r="E21" s="38"/>
      <c r="F21" s="37">
        <v>565000</v>
      </c>
      <c r="G21" s="37">
        <v>568000</v>
      </c>
    </row>
    <row r="22" spans="1:7" ht="86.25" customHeight="1" x14ac:dyDescent="0.2">
      <c r="A22" s="40" t="s">
        <v>171</v>
      </c>
      <c r="B22" s="67" t="s">
        <v>170</v>
      </c>
      <c r="C22" s="38">
        <v>3000</v>
      </c>
      <c r="D22" s="38">
        <v>4000</v>
      </c>
      <c r="E22" s="38">
        <v>4000</v>
      </c>
      <c r="F22" s="38">
        <v>3000</v>
      </c>
      <c r="G22" s="38">
        <v>3000</v>
      </c>
    </row>
    <row r="23" spans="1:7" ht="117.75" customHeight="1" x14ac:dyDescent="0.2">
      <c r="A23" s="40" t="s">
        <v>169</v>
      </c>
      <c r="B23" s="67" t="s">
        <v>168</v>
      </c>
      <c r="C23" s="38">
        <v>3000</v>
      </c>
      <c r="D23" s="38">
        <v>4000</v>
      </c>
      <c r="E23" s="38">
        <v>4000</v>
      </c>
      <c r="F23" s="38">
        <v>3000</v>
      </c>
      <c r="G23" s="38">
        <v>3000</v>
      </c>
    </row>
    <row r="24" spans="1:7" ht="68.25" customHeight="1" x14ac:dyDescent="0.2">
      <c r="A24" s="40" t="s">
        <v>167</v>
      </c>
      <c r="B24" s="67" t="s">
        <v>166</v>
      </c>
      <c r="C24" s="38">
        <f>C25</f>
        <v>743000</v>
      </c>
      <c r="D24" s="38"/>
      <c r="E24" s="38"/>
      <c r="F24" s="37">
        <f>F25</f>
        <v>765000</v>
      </c>
      <c r="G24" s="37">
        <f>G25</f>
        <v>792000</v>
      </c>
    </row>
    <row r="25" spans="1:7" ht="105" customHeight="1" x14ac:dyDescent="0.2">
      <c r="A25" s="40" t="s">
        <v>165</v>
      </c>
      <c r="B25" s="67" t="s">
        <v>164</v>
      </c>
      <c r="C25" s="38">
        <v>743000</v>
      </c>
      <c r="D25" s="38"/>
      <c r="E25" s="38"/>
      <c r="F25" s="37">
        <v>765000</v>
      </c>
      <c r="G25" s="37">
        <v>792000</v>
      </c>
    </row>
    <row r="26" spans="1:7" ht="63" x14ac:dyDescent="0.2">
      <c r="A26" s="66" t="s">
        <v>163</v>
      </c>
      <c r="B26" s="65" t="s">
        <v>162</v>
      </c>
      <c r="C26" s="31">
        <f>C27</f>
        <v>-70000</v>
      </c>
      <c r="D26" s="31"/>
      <c r="E26" s="31"/>
      <c r="F26" s="34">
        <f>F27</f>
        <v>-70000</v>
      </c>
      <c r="G26" s="34">
        <f>G27</f>
        <v>-73000</v>
      </c>
    </row>
    <row r="27" spans="1:7" ht="94.5" x14ac:dyDescent="0.2">
      <c r="A27" s="66" t="s">
        <v>161</v>
      </c>
      <c r="B27" s="65" t="s">
        <v>160</v>
      </c>
      <c r="C27" s="31">
        <v>-70000</v>
      </c>
      <c r="D27" s="31"/>
      <c r="E27" s="31"/>
      <c r="F27" s="34">
        <v>-70000</v>
      </c>
      <c r="G27" s="34">
        <v>-73000</v>
      </c>
    </row>
    <row r="28" spans="1:7" x14ac:dyDescent="0.2">
      <c r="A28" s="33" t="s">
        <v>159</v>
      </c>
      <c r="B28" s="35" t="s">
        <v>158</v>
      </c>
      <c r="C28" s="31">
        <f>C29+C36</f>
        <v>115000</v>
      </c>
      <c r="D28" s="31" t="e">
        <f>D29+#REF!</f>
        <v>#REF!</v>
      </c>
      <c r="E28" s="31" t="e">
        <f>E29+#REF!</f>
        <v>#REF!</v>
      </c>
      <c r="F28" s="31">
        <f>F29+F36</f>
        <v>185000</v>
      </c>
      <c r="G28" s="31">
        <f>G29+G36</f>
        <v>135000</v>
      </c>
    </row>
    <row r="29" spans="1:7" ht="31.5" x14ac:dyDescent="0.2">
      <c r="A29" s="33" t="s">
        <v>157</v>
      </c>
      <c r="B29" s="35" t="s">
        <v>156</v>
      </c>
      <c r="C29" s="31">
        <f>C32+C33</f>
        <v>65000</v>
      </c>
      <c r="D29" s="31">
        <f>D30+D31</f>
        <v>0</v>
      </c>
      <c r="E29" s="31">
        <f>E30+E31</f>
        <v>0</v>
      </c>
      <c r="F29" s="31">
        <f>F32+F34</f>
        <v>65000</v>
      </c>
      <c r="G29" s="31">
        <f>G32+G33</f>
        <v>65000</v>
      </c>
    </row>
    <row r="30" spans="1:7" ht="31.5" x14ac:dyDescent="0.2">
      <c r="A30" s="33" t="s">
        <v>155</v>
      </c>
      <c r="B30" s="35" t="s">
        <v>152</v>
      </c>
      <c r="C30" s="31">
        <f>C32</f>
        <v>25000</v>
      </c>
      <c r="D30" s="31"/>
      <c r="E30" s="31"/>
      <c r="F30" s="34">
        <f>F32</f>
        <v>25000</v>
      </c>
      <c r="G30" s="34">
        <f>G32</f>
        <v>25000</v>
      </c>
    </row>
    <row r="31" spans="1:7" ht="31.5" x14ac:dyDescent="0.2">
      <c r="A31" s="33" t="s">
        <v>154</v>
      </c>
      <c r="B31" s="35" t="s">
        <v>152</v>
      </c>
      <c r="C31" s="31">
        <f>C32</f>
        <v>25000</v>
      </c>
      <c r="D31" s="31"/>
      <c r="E31" s="31"/>
      <c r="F31" s="34">
        <f>F32</f>
        <v>25000</v>
      </c>
      <c r="G31" s="34">
        <f>G32</f>
        <v>25000</v>
      </c>
    </row>
    <row r="32" spans="1:7" ht="31.5" x14ac:dyDescent="0.2">
      <c r="A32" s="33" t="s">
        <v>153</v>
      </c>
      <c r="B32" s="35" t="s">
        <v>152</v>
      </c>
      <c r="C32" s="31">
        <v>25000</v>
      </c>
      <c r="D32" s="31"/>
      <c r="E32" s="31"/>
      <c r="F32" s="34">
        <v>25000</v>
      </c>
      <c r="G32" s="34">
        <v>25000</v>
      </c>
    </row>
    <row r="33" spans="1:7" ht="31.5" x14ac:dyDescent="0.25">
      <c r="A33" s="64" t="s">
        <v>151</v>
      </c>
      <c r="B33" s="63" t="s">
        <v>150</v>
      </c>
      <c r="C33" s="62">
        <f>C34</f>
        <v>40000</v>
      </c>
      <c r="D33" s="31"/>
      <c r="E33" s="31"/>
      <c r="F33" s="34">
        <f>F34</f>
        <v>40000</v>
      </c>
      <c r="G33" s="34">
        <f>G35</f>
        <v>40000</v>
      </c>
    </row>
    <row r="34" spans="1:7" ht="63" x14ac:dyDescent="0.25">
      <c r="A34" s="64" t="s">
        <v>149</v>
      </c>
      <c r="B34" s="63" t="s">
        <v>148</v>
      </c>
      <c r="C34" s="62">
        <f>C35</f>
        <v>40000</v>
      </c>
      <c r="D34" s="31"/>
      <c r="E34" s="31"/>
      <c r="F34" s="34">
        <f>F35</f>
        <v>40000</v>
      </c>
      <c r="G34" s="34">
        <f>G35</f>
        <v>40000</v>
      </c>
    </row>
    <row r="35" spans="1:7" ht="78.75" x14ac:dyDescent="0.25">
      <c r="A35" s="64" t="s">
        <v>147</v>
      </c>
      <c r="B35" s="63" t="s">
        <v>146</v>
      </c>
      <c r="C35" s="62">
        <v>40000</v>
      </c>
      <c r="D35" s="62">
        <v>2000</v>
      </c>
      <c r="E35" s="62">
        <v>2000</v>
      </c>
      <c r="F35" s="62">
        <v>40000</v>
      </c>
      <c r="G35" s="62">
        <v>40000</v>
      </c>
    </row>
    <row r="36" spans="1:7" x14ac:dyDescent="0.25">
      <c r="A36" s="64" t="s">
        <v>145</v>
      </c>
      <c r="B36" s="63" t="s">
        <v>143</v>
      </c>
      <c r="C36" s="62">
        <f>C38</f>
        <v>50000</v>
      </c>
      <c r="D36" s="62"/>
      <c r="E36" s="62"/>
      <c r="F36" s="62">
        <f>F38</f>
        <v>120000</v>
      </c>
      <c r="G36" s="62">
        <f>G38</f>
        <v>70000</v>
      </c>
    </row>
    <row r="37" spans="1:7" x14ac:dyDescent="0.25">
      <c r="A37" s="64" t="s">
        <v>144</v>
      </c>
      <c r="B37" s="63" t="s">
        <v>143</v>
      </c>
      <c r="C37" s="62">
        <f>C38</f>
        <v>50000</v>
      </c>
      <c r="D37" s="62"/>
      <c r="E37" s="62"/>
      <c r="F37" s="62">
        <f>F38</f>
        <v>120000</v>
      </c>
      <c r="G37" s="62">
        <f>G38</f>
        <v>70000</v>
      </c>
    </row>
    <row r="38" spans="1:7" ht="47.25" x14ac:dyDescent="0.25">
      <c r="A38" s="64" t="s">
        <v>142</v>
      </c>
      <c r="B38" s="63" t="s">
        <v>141</v>
      </c>
      <c r="C38" s="62">
        <v>50000</v>
      </c>
      <c r="D38" s="62"/>
      <c r="E38" s="62"/>
      <c r="F38" s="62">
        <v>120000</v>
      </c>
      <c r="G38" s="62">
        <v>70000</v>
      </c>
    </row>
    <row r="39" spans="1:7" x14ac:dyDescent="0.2">
      <c r="A39" s="33" t="s">
        <v>140</v>
      </c>
      <c r="B39" s="35" t="s">
        <v>139</v>
      </c>
      <c r="C39" s="31">
        <f>C40+C46</f>
        <v>1256000</v>
      </c>
      <c r="D39" s="31">
        <f>D40</f>
        <v>0</v>
      </c>
      <c r="E39" s="31">
        <f>E40</f>
        <v>0</v>
      </c>
      <c r="F39" s="31">
        <f>F40+F46</f>
        <v>1184000</v>
      </c>
      <c r="G39" s="31">
        <f>G40+G46</f>
        <v>1158000</v>
      </c>
    </row>
    <row r="40" spans="1:7" x14ac:dyDescent="0.2">
      <c r="A40" s="33" t="s">
        <v>138</v>
      </c>
      <c r="B40" s="35" t="s">
        <v>137</v>
      </c>
      <c r="C40" s="31">
        <f>C41</f>
        <v>238000</v>
      </c>
      <c r="D40" s="31">
        <f>D41</f>
        <v>0</v>
      </c>
      <c r="E40" s="31">
        <f>E41</f>
        <v>0</v>
      </c>
      <c r="F40" s="31">
        <f>F41</f>
        <v>249000</v>
      </c>
      <c r="G40" s="31">
        <f>G41</f>
        <v>298000</v>
      </c>
    </row>
    <row r="41" spans="1:7" ht="39" customHeight="1" x14ac:dyDescent="0.2">
      <c r="A41" s="33" t="s">
        <v>136</v>
      </c>
      <c r="B41" s="35" t="s">
        <v>128</v>
      </c>
      <c r="C41" s="31">
        <f>C45</f>
        <v>238000</v>
      </c>
      <c r="D41" s="31"/>
      <c r="E41" s="31"/>
      <c r="F41" s="34">
        <f>F45</f>
        <v>249000</v>
      </c>
      <c r="G41" s="34">
        <f>G45</f>
        <v>298000</v>
      </c>
    </row>
    <row r="42" spans="1:7" hidden="1" x14ac:dyDescent="0.2">
      <c r="A42" s="33" t="s">
        <v>135</v>
      </c>
      <c r="B42" s="35" t="s">
        <v>134</v>
      </c>
      <c r="C42" s="31">
        <f>C43+C44</f>
        <v>0</v>
      </c>
      <c r="D42" s="31">
        <f>D43+D44</f>
        <v>0</v>
      </c>
      <c r="E42" s="31">
        <f>E43+E44</f>
        <v>0</v>
      </c>
      <c r="F42" s="34"/>
      <c r="G42" s="34"/>
    </row>
    <row r="43" spans="1:7" hidden="1" x14ac:dyDescent="0.2">
      <c r="A43" s="33" t="s">
        <v>133</v>
      </c>
      <c r="B43" s="35" t="s">
        <v>132</v>
      </c>
      <c r="C43" s="31"/>
      <c r="D43" s="31"/>
      <c r="E43" s="31"/>
      <c r="F43" s="34"/>
      <c r="G43" s="34"/>
    </row>
    <row r="44" spans="1:7" hidden="1" x14ac:dyDescent="0.2">
      <c r="A44" s="33" t="s">
        <v>131</v>
      </c>
      <c r="B44" s="35" t="s">
        <v>130</v>
      </c>
      <c r="C44" s="31"/>
      <c r="D44" s="31"/>
      <c r="E44" s="31"/>
      <c r="F44" s="34"/>
      <c r="G44" s="34"/>
    </row>
    <row r="45" spans="1:7" ht="36" customHeight="1" x14ac:dyDescent="0.2">
      <c r="A45" s="33" t="s">
        <v>129</v>
      </c>
      <c r="B45" s="35" t="s">
        <v>128</v>
      </c>
      <c r="C45" s="31">
        <v>238000</v>
      </c>
      <c r="D45" s="31"/>
      <c r="E45" s="31"/>
      <c r="F45" s="34">
        <v>249000</v>
      </c>
      <c r="G45" s="34">
        <v>298000</v>
      </c>
    </row>
    <row r="46" spans="1:7" x14ac:dyDescent="0.2">
      <c r="A46" s="60" t="s">
        <v>127</v>
      </c>
      <c r="B46" s="35" t="s">
        <v>126</v>
      </c>
      <c r="C46" s="31">
        <f>C47+C50</f>
        <v>1018000</v>
      </c>
      <c r="D46" s="31" t="e">
        <f>D52+#REF!</f>
        <v>#REF!</v>
      </c>
      <c r="E46" s="31" t="e">
        <f>E52+#REF!</f>
        <v>#REF!</v>
      </c>
      <c r="F46" s="31">
        <f>F47+F50</f>
        <v>935000</v>
      </c>
      <c r="G46" s="31">
        <f>G47+G50</f>
        <v>860000</v>
      </c>
    </row>
    <row r="47" spans="1:7" x14ac:dyDescent="0.2">
      <c r="A47" s="60" t="s">
        <v>125</v>
      </c>
      <c r="B47" s="35" t="s">
        <v>124</v>
      </c>
      <c r="C47" s="38">
        <f>C48</f>
        <v>92000</v>
      </c>
      <c r="D47" s="38">
        <v>249000</v>
      </c>
      <c r="E47" s="38">
        <v>249000</v>
      </c>
      <c r="F47" s="38">
        <f>F48</f>
        <v>92000</v>
      </c>
      <c r="G47" s="38">
        <f>G48</f>
        <v>92000</v>
      </c>
    </row>
    <row r="48" spans="1:7" ht="31.5" x14ac:dyDescent="0.2">
      <c r="A48" s="60" t="s">
        <v>123</v>
      </c>
      <c r="B48" s="35" t="s">
        <v>122</v>
      </c>
      <c r="C48" s="38">
        <f>C49</f>
        <v>92000</v>
      </c>
      <c r="D48" s="38"/>
      <c r="E48" s="38"/>
      <c r="F48" s="38">
        <f>F49</f>
        <v>92000</v>
      </c>
      <c r="G48" s="38">
        <f>G49</f>
        <v>92000</v>
      </c>
    </row>
    <row r="49" spans="1:7" ht="63" x14ac:dyDescent="0.2">
      <c r="A49" s="60" t="s">
        <v>121</v>
      </c>
      <c r="B49" s="35" t="s">
        <v>120</v>
      </c>
      <c r="C49" s="38">
        <v>92000</v>
      </c>
      <c r="D49" s="38"/>
      <c r="E49" s="38"/>
      <c r="F49" s="38">
        <v>92000</v>
      </c>
      <c r="G49" s="38">
        <v>92000</v>
      </c>
    </row>
    <row r="50" spans="1:7" x14ac:dyDescent="0.2">
      <c r="A50" s="60" t="s">
        <v>119</v>
      </c>
      <c r="B50" s="35" t="s">
        <v>118</v>
      </c>
      <c r="C50" s="38">
        <f>C51</f>
        <v>926000</v>
      </c>
      <c r="D50" s="38"/>
      <c r="E50" s="38"/>
      <c r="F50" s="38">
        <f>F51</f>
        <v>843000</v>
      </c>
      <c r="G50" s="38">
        <f>G51</f>
        <v>768000</v>
      </c>
    </row>
    <row r="51" spans="1:7" ht="31.5" x14ac:dyDescent="0.2">
      <c r="A51" s="60" t="s">
        <v>116</v>
      </c>
      <c r="B51" s="35" t="s">
        <v>117</v>
      </c>
      <c r="C51" s="38">
        <f>C52</f>
        <v>926000</v>
      </c>
      <c r="D51" s="38"/>
      <c r="E51" s="38"/>
      <c r="F51" s="38">
        <f>F52</f>
        <v>843000</v>
      </c>
      <c r="G51" s="38">
        <f>G52</f>
        <v>768000</v>
      </c>
    </row>
    <row r="52" spans="1:7" ht="63" x14ac:dyDescent="0.2">
      <c r="A52" s="61" t="s">
        <v>116</v>
      </c>
      <c r="B52" s="41" t="s">
        <v>115</v>
      </c>
      <c r="C52" s="38">
        <v>926000</v>
      </c>
      <c r="D52" s="38">
        <v>762000</v>
      </c>
      <c r="E52" s="38">
        <v>762000</v>
      </c>
      <c r="F52" s="38">
        <v>843000</v>
      </c>
      <c r="G52" s="38">
        <v>768000</v>
      </c>
    </row>
    <row r="53" spans="1:7" ht="31.5" x14ac:dyDescent="0.2">
      <c r="A53" s="33" t="s">
        <v>114</v>
      </c>
      <c r="B53" s="35" t="s">
        <v>113</v>
      </c>
      <c r="C53" s="31">
        <f>C55</f>
        <v>3000</v>
      </c>
      <c r="D53" s="31">
        <f>D54+D55</f>
        <v>3000</v>
      </c>
      <c r="E53" s="31">
        <f>E54+E55</f>
        <v>3000</v>
      </c>
      <c r="F53" s="31">
        <f>F54</f>
        <v>3000</v>
      </c>
      <c r="G53" s="31">
        <f>G54</f>
        <v>3000</v>
      </c>
    </row>
    <row r="54" spans="1:7" ht="78.75" x14ac:dyDescent="0.2">
      <c r="A54" s="60" t="s">
        <v>112</v>
      </c>
      <c r="B54" s="35" t="s">
        <v>111</v>
      </c>
      <c r="C54" s="31">
        <f>C55</f>
        <v>3000</v>
      </c>
      <c r="D54" s="31"/>
      <c r="E54" s="31"/>
      <c r="F54" s="34">
        <f>F55</f>
        <v>3000</v>
      </c>
      <c r="G54" s="34">
        <f>G55</f>
        <v>3000</v>
      </c>
    </row>
    <row r="55" spans="1:7" ht="78.75" x14ac:dyDescent="0.2">
      <c r="A55" s="59" t="s">
        <v>110</v>
      </c>
      <c r="B55" s="41" t="s">
        <v>109</v>
      </c>
      <c r="C55" s="38">
        <v>3000</v>
      </c>
      <c r="D55" s="38">
        <v>3000</v>
      </c>
      <c r="E55" s="38">
        <v>3000</v>
      </c>
      <c r="F55" s="38">
        <v>3000</v>
      </c>
      <c r="G55" s="38">
        <v>3000</v>
      </c>
    </row>
    <row r="56" spans="1:7" ht="63" x14ac:dyDescent="0.2">
      <c r="A56" s="59" t="s">
        <v>108</v>
      </c>
      <c r="B56" s="41" t="s">
        <v>107</v>
      </c>
      <c r="C56" s="38">
        <v>3000</v>
      </c>
      <c r="D56" s="38">
        <v>3000</v>
      </c>
      <c r="E56" s="38">
        <v>3000</v>
      </c>
      <c r="F56" s="38">
        <v>3000</v>
      </c>
      <c r="G56" s="38">
        <v>3000</v>
      </c>
    </row>
    <row r="57" spans="1:7" ht="31.5" x14ac:dyDescent="0.2">
      <c r="A57" s="33" t="s">
        <v>106</v>
      </c>
      <c r="B57" s="35" t="s">
        <v>105</v>
      </c>
      <c r="C57" s="31">
        <f>C58</f>
        <v>0</v>
      </c>
      <c r="D57" s="31">
        <f>D58</f>
        <v>0</v>
      </c>
      <c r="E57" s="31">
        <f>E58</f>
        <v>0</v>
      </c>
      <c r="F57" s="31">
        <f>F58</f>
        <v>0</v>
      </c>
      <c r="G57" s="31">
        <f>G58</f>
        <v>0</v>
      </c>
    </row>
    <row r="58" spans="1:7" ht="31.5" x14ac:dyDescent="0.2">
      <c r="A58" s="33" t="s">
        <v>104</v>
      </c>
      <c r="B58" s="35" t="s">
        <v>103</v>
      </c>
      <c r="C58" s="31">
        <v>0</v>
      </c>
      <c r="D58" s="31"/>
      <c r="E58" s="31"/>
      <c r="F58" s="34">
        <v>0</v>
      </c>
      <c r="G58" s="34">
        <v>0</v>
      </c>
    </row>
    <row r="59" spans="1:7" x14ac:dyDescent="0.2">
      <c r="A59" s="33" t="s">
        <v>102</v>
      </c>
      <c r="B59" s="58" t="s">
        <v>101</v>
      </c>
      <c r="C59" s="31">
        <f>C62</f>
        <v>131000</v>
      </c>
      <c r="D59" s="31"/>
      <c r="E59" s="31"/>
      <c r="F59" s="34">
        <v>0</v>
      </c>
      <c r="G59" s="34">
        <v>0</v>
      </c>
    </row>
    <row r="60" spans="1:7" x14ac:dyDescent="0.2">
      <c r="A60" s="33" t="s">
        <v>100</v>
      </c>
      <c r="B60" s="58" t="s">
        <v>99</v>
      </c>
      <c r="C60" s="31">
        <f>C62</f>
        <v>131000</v>
      </c>
      <c r="D60" s="31"/>
      <c r="E60" s="31"/>
      <c r="F60" s="34">
        <v>0</v>
      </c>
      <c r="G60" s="34">
        <v>0</v>
      </c>
    </row>
    <row r="61" spans="1:7" x14ac:dyDescent="0.2">
      <c r="A61" s="33" t="s">
        <v>98</v>
      </c>
      <c r="B61" s="58" t="s">
        <v>97</v>
      </c>
      <c r="C61" s="31">
        <f>C62</f>
        <v>131000</v>
      </c>
      <c r="D61" s="31"/>
      <c r="E61" s="31"/>
      <c r="F61" s="34">
        <v>0</v>
      </c>
      <c r="G61" s="34">
        <v>0</v>
      </c>
    </row>
    <row r="62" spans="1:7" ht="47.25" x14ac:dyDescent="0.2">
      <c r="A62" s="33" t="s">
        <v>96</v>
      </c>
      <c r="B62" s="58" t="s">
        <v>95</v>
      </c>
      <c r="C62" s="31">
        <v>131000</v>
      </c>
      <c r="D62" s="31"/>
      <c r="E62" s="31"/>
      <c r="F62" s="34">
        <v>0</v>
      </c>
      <c r="G62" s="34">
        <v>0</v>
      </c>
    </row>
    <row r="63" spans="1:7" x14ac:dyDescent="0.2">
      <c r="A63" s="36" t="s">
        <v>94</v>
      </c>
      <c r="B63" s="32" t="s">
        <v>93</v>
      </c>
      <c r="C63" s="31">
        <f>C64</f>
        <v>8351630</v>
      </c>
      <c r="D63" s="31" t="e">
        <f>D64+D65+D76+#REF!+D81</f>
        <v>#REF!</v>
      </c>
      <c r="E63" s="31" t="e">
        <f>E64+E65+E76+#REF!+E81</f>
        <v>#REF!</v>
      </c>
      <c r="F63" s="31">
        <f>F64</f>
        <v>7228500</v>
      </c>
      <c r="G63" s="31">
        <f>G64</f>
        <v>7535200</v>
      </c>
    </row>
    <row r="64" spans="1:7" ht="31.5" x14ac:dyDescent="0.2">
      <c r="A64" s="33" t="s">
        <v>92</v>
      </c>
      <c r="B64" s="35" t="s">
        <v>91</v>
      </c>
      <c r="C64" s="31">
        <f>C65+C76+C81+C70+C74</f>
        <v>8351630</v>
      </c>
      <c r="D64" s="31" t="e">
        <f>D65+D76+D81+#REF!</f>
        <v>#REF!</v>
      </c>
      <c r="E64" s="31" t="e">
        <f>E65+E76+E81+#REF!</f>
        <v>#REF!</v>
      </c>
      <c r="F64" s="31">
        <f>F65+F76+F81</f>
        <v>7228500</v>
      </c>
      <c r="G64" s="31">
        <f>G65+G76+G81+G73</f>
        <v>7535200</v>
      </c>
    </row>
    <row r="65" spans="1:7" x14ac:dyDescent="0.2">
      <c r="A65" s="57" t="s">
        <v>90</v>
      </c>
      <c r="B65" s="32" t="s">
        <v>89</v>
      </c>
      <c r="C65" s="31">
        <f>C68+C66</f>
        <v>7293000</v>
      </c>
      <c r="D65" s="31" t="e">
        <f>D68+#REF!</f>
        <v>#REF!</v>
      </c>
      <c r="E65" s="31" t="e">
        <f>E68+#REF!</f>
        <v>#REF!</v>
      </c>
      <c r="F65" s="31">
        <f>F68+F66</f>
        <v>6958000</v>
      </c>
      <c r="G65" s="31">
        <f>G68+G66</f>
        <v>6903000</v>
      </c>
    </row>
    <row r="66" spans="1:7" ht="31.5" x14ac:dyDescent="0.2">
      <c r="A66" s="42" t="s">
        <v>88</v>
      </c>
      <c r="B66" s="41" t="s">
        <v>87</v>
      </c>
      <c r="C66" s="37">
        <f>C67</f>
        <v>7223000</v>
      </c>
      <c r="D66" s="37">
        <f>D67</f>
        <v>0</v>
      </c>
      <c r="E66" s="37">
        <f>E67</f>
        <v>0</v>
      </c>
      <c r="F66" s="37">
        <f>F67</f>
        <v>6911000</v>
      </c>
      <c r="G66" s="37">
        <f>G67</f>
        <v>6857000</v>
      </c>
    </row>
    <row r="67" spans="1:7" ht="31.5" x14ac:dyDescent="0.2">
      <c r="A67" s="42" t="s">
        <v>86</v>
      </c>
      <c r="B67" s="41" t="s">
        <v>85</v>
      </c>
      <c r="C67" s="37">
        <v>7223000</v>
      </c>
      <c r="D67" s="37"/>
      <c r="E67" s="37"/>
      <c r="F67" s="37">
        <v>6911000</v>
      </c>
      <c r="G67" s="37">
        <v>6857000</v>
      </c>
    </row>
    <row r="68" spans="1:7" x14ac:dyDescent="0.2">
      <c r="A68" s="49" t="s">
        <v>84</v>
      </c>
      <c r="B68" s="56" t="s">
        <v>83</v>
      </c>
      <c r="C68" s="38">
        <f>C69</f>
        <v>70000</v>
      </c>
      <c r="D68" s="38">
        <f>D69</f>
        <v>0</v>
      </c>
      <c r="E68" s="38">
        <f>E69</f>
        <v>0</v>
      </c>
      <c r="F68" s="38">
        <f>F69</f>
        <v>47000</v>
      </c>
      <c r="G68" s="38">
        <f>G69</f>
        <v>46000</v>
      </c>
    </row>
    <row r="69" spans="1:7" ht="31.5" x14ac:dyDescent="0.2">
      <c r="A69" s="49" t="s">
        <v>82</v>
      </c>
      <c r="B69" s="55" t="s">
        <v>81</v>
      </c>
      <c r="C69" s="37">
        <v>70000</v>
      </c>
      <c r="D69" s="37"/>
      <c r="E69" s="37"/>
      <c r="F69" s="37">
        <v>47000</v>
      </c>
      <c r="G69" s="37">
        <v>46000</v>
      </c>
    </row>
    <row r="70" spans="1:7" ht="31.5" x14ac:dyDescent="0.2">
      <c r="A70" s="53" t="s">
        <v>80</v>
      </c>
      <c r="B70" s="52" t="s">
        <v>74</v>
      </c>
      <c r="C70" s="37">
        <v>0</v>
      </c>
      <c r="D70" s="37"/>
      <c r="E70" s="37"/>
      <c r="F70" s="37">
        <v>0</v>
      </c>
      <c r="G70" s="37">
        <v>0</v>
      </c>
    </row>
    <row r="71" spans="1:7" ht="47.25" x14ac:dyDescent="0.2">
      <c r="A71" s="49" t="s">
        <v>79</v>
      </c>
      <c r="B71" s="50" t="s">
        <v>78</v>
      </c>
      <c r="C71" s="37">
        <v>0</v>
      </c>
      <c r="D71" s="37"/>
      <c r="E71" s="37"/>
      <c r="F71" s="37">
        <v>0</v>
      </c>
      <c r="G71" s="37">
        <v>0</v>
      </c>
    </row>
    <row r="72" spans="1:7" ht="48.75" customHeight="1" x14ac:dyDescent="0.2">
      <c r="A72" s="49" t="s">
        <v>77</v>
      </c>
      <c r="B72" s="54" t="s">
        <v>76</v>
      </c>
      <c r="C72" s="37">
        <v>0</v>
      </c>
      <c r="D72" s="37"/>
      <c r="E72" s="37"/>
      <c r="F72" s="37">
        <v>0</v>
      </c>
      <c r="G72" s="37">
        <v>0</v>
      </c>
    </row>
    <row r="73" spans="1:7" ht="31.5" x14ac:dyDescent="0.2">
      <c r="A73" s="53" t="s">
        <v>75</v>
      </c>
      <c r="B73" s="52" t="s">
        <v>74</v>
      </c>
      <c r="C73" s="37">
        <v>0</v>
      </c>
      <c r="D73" s="37"/>
      <c r="E73" s="37"/>
      <c r="F73" s="37">
        <v>0</v>
      </c>
      <c r="G73" s="37">
        <f>G75</f>
        <v>352100</v>
      </c>
    </row>
    <row r="74" spans="1:7" x14ac:dyDescent="0.2">
      <c r="A74" s="51" t="s">
        <v>73</v>
      </c>
      <c r="B74" s="50" t="s">
        <v>72</v>
      </c>
      <c r="C74" s="37">
        <f>C75</f>
        <v>436600</v>
      </c>
      <c r="D74" s="37"/>
      <c r="E74" s="37"/>
      <c r="F74" s="37">
        <v>0</v>
      </c>
      <c r="G74" s="37">
        <f>G75</f>
        <v>352100</v>
      </c>
    </row>
    <row r="75" spans="1:7" x14ac:dyDescent="0.2">
      <c r="A75" s="51" t="s">
        <v>71</v>
      </c>
      <c r="B75" s="50" t="s">
        <v>70</v>
      </c>
      <c r="C75" s="37">
        <v>436600</v>
      </c>
      <c r="D75" s="37"/>
      <c r="E75" s="37"/>
      <c r="F75" s="37">
        <v>0</v>
      </c>
      <c r="G75" s="37">
        <v>352100</v>
      </c>
    </row>
    <row r="76" spans="1:7" x14ac:dyDescent="0.2">
      <c r="A76" s="36" t="s">
        <v>69</v>
      </c>
      <c r="B76" s="32" t="s">
        <v>68</v>
      </c>
      <c r="C76" s="31">
        <f>C77+C79</f>
        <v>261700</v>
      </c>
      <c r="D76" s="31" t="e">
        <f>#REF!+D77+D79</f>
        <v>#REF!</v>
      </c>
      <c r="E76" s="31" t="e">
        <f>#REF!+E77+E79</f>
        <v>#REF!</v>
      </c>
      <c r="F76" s="31">
        <f>F77+F79</f>
        <v>270500</v>
      </c>
      <c r="G76" s="31">
        <f>+G77+G79</f>
        <v>280100</v>
      </c>
    </row>
    <row r="77" spans="1:7" ht="31.5" x14ac:dyDescent="0.2">
      <c r="A77" s="49" t="s">
        <v>67</v>
      </c>
      <c r="B77" s="41" t="s">
        <v>66</v>
      </c>
      <c r="C77" s="38">
        <f>C78</f>
        <v>261700</v>
      </c>
      <c r="D77" s="38">
        <f>D78</f>
        <v>0</v>
      </c>
      <c r="E77" s="38">
        <f>E78</f>
        <v>0</v>
      </c>
      <c r="F77" s="38">
        <f>F78</f>
        <v>270500</v>
      </c>
      <c r="G77" s="38">
        <f>G78</f>
        <v>280100</v>
      </c>
    </row>
    <row r="78" spans="1:7" ht="35.25" customHeight="1" x14ac:dyDescent="0.2">
      <c r="A78" s="48" t="s">
        <v>65</v>
      </c>
      <c r="B78" s="39" t="s">
        <v>64</v>
      </c>
      <c r="C78" s="37">
        <v>261700</v>
      </c>
      <c r="D78" s="37"/>
      <c r="E78" s="38"/>
      <c r="F78" s="37">
        <v>270500</v>
      </c>
      <c r="G78" s="37">
        <v>280100</v>
      </c>
    </row>
    <row r="79" spans="1:7" ht="0.75" hidden="1" customHeight="1" x14ac:dyDescent="0.2">
      <c r="A79" s="47"/>
      <c r="B79" s="35"/>
      <c r="C79" s="31"/>
      <c r="D79" s="31">
        <f>D80</f>
        <v>0</v>
      </c>
      <c r="E79" s="31">
        <f>E80</f>
        <v>0</v>
      </c>
      <c r="F79" s="31"/>
      <c r="G79" s="31"/>
    </row>
    <row r="80" spans="1:7" hidden="1" x14ac:dyDescent="0.2">
      <c r="A80" s="46"/>
      <c r="B80" s="45"/>
      <c r="C80" s="43"/>
      <c r="D80" s="43"/>
      <c r="E80" s="44"/>
      <c r="F80" s="43"/>
      <c r="G80" s="43"/>
    </row>
    <row r="81" spans="1:7" x14ac:dyDescent="0.2">
      <c r="A81" s="36" t="s">
        <v>63</v>
      </c>
      <c r="B81" s="32" t="s">
        <v>62</v>
      </c>
      <c r="C81" s="31">
        <f>C82</f>
        <v>360330</v>
      </c>
      <c r="D81" s="31">
        <f>D82</f>
        <v>0</v>
      </c>
      <c r="E81" s="31">
        <f>E82</f>
        <v>0</v>
      </c>
      <c r="F81" s="31">
        <f>F82</f>
        <v>0</v>
      </c>
      <c r="G81" s="31">
        <f>G82</f>
        <v>0</v>
      </c>
    </row>
    <row r="82" spans="1:7" x14ac:dyDescent="0.2">
      <c r="A82" s="42" t="s">
        <v>61</v>
      </c>
      <c r="B82" s="41" t="s">
        <v>60</v>
      </c>
      <c r="C82" s="38">
        <f>C83</f>
        <v>360330</v>
      </c>
      <c r="D82" s="38">
        <f>D83</f>
        <v>0</v>
      </c>
      <c r="E82" s="38">
        <f>E83</f>
        <v>0</v>
      </c>
      <c r="F82" s="38">
        <f>F83</f>
        <v>0</v>
      </c>
      <c r="G82" s="38">
        <f>G83</f>
        <v>0</v>
      </c>
    </row>
    <row r="83" spans="1:7" ht="31.5" x14ac:dyDescent="0.2">
      <c r="A83" s="40" t="s">
        <v>59</v>
      </c>
      <c r="B83" s="39" t="s">
        <v>58</v>
      </c>
      <c r="C83" s="37">
        <v>360330</v>
      </c>
      <c r="D83" s="38"/>
      <c r="E83" s="38"/>
      <c r="F83" s="37">
        <v>0</v>
      </c>
      <c r="G83" s="37">
        <v>0</v>
      </c>
    </row>
    <row r="84" spans="1:7" ht="31.5" hidden="1" x14ac:dyDescent="0.2">
      <c r="A84" s="36" t="s">
        <v>57</v>
      </c>
      <c r="B84" s="32" t="s">
        <v>56</v>
      </c>
      <c r="C84" s="31">
        <f>C85+C90</f>
        <v>0</v>
      </c>
      <c r="D84" s="31">
        <f>D85+D90</f>
        <v>0</v>
      </c>
      <c r="E84" s="31">
        <f>E85+E90</f>
        <v>0</v>
      </c>
      <c r="F84" s="34"/>
      <c r="G84" s="34"/>
    </row>
    <row r="85" spans="1:7" hidden="1" x14ac:dyDescent="0.2">
      <c r="A85" s="33" t="s">
        <v>55</v>
      </c>
      <c r="B85" s="35" t="s">
        <v>54</v>
      </c>
      <c r="C85" s="31"/>
      <c r="D85" s="31">
        <f>D86+D88</f>
        <v>0</v>
      </c>
      <c r="E85" s="31">
        <f>E86+E88</f>
        <v>0</v>
      </c>
      <c r="F85" s="34"/>
      <c r="G85" s="34"/>
    </row>
    <row r="86" spans="1:7" hidden="1" x14ac:dyDescent="0.2">
      <c r="A86" s="36" t="s">
        <v>53</v>
      </c>
      <c r="B86" s="32" t="s">
        <v>52</v>
      </c>
      <c r="C86" s="31">
        <f>C87</f>
        <v>0</v>
      </c>
      <c r="D86" s="31">
        <f>D87</f>
        <v>0</v>
      </c>
      <c r="E86" s="31">
        <f>E87</f>
        <v>0</v>
      </c>
      <c r="F86" s="34"/>
      <c r="G86" s="34"/>
    </row>
    <row r="87" spans="1:7" ht="47.25" hidden="1" x14ac:dyDescent="0.2">
      <c r="A87" s="33" t="s">
        <v>51</v>
      </c>
      <c r="B87" s="35" t="s">
        <v>50</v>
      </c>
      <c r="C87" s="31">
        <v>0</v>
      </c>
      <c r="D87" s="31">
        <v>0</v>
      </c>
      <c r="E87" s="31">
        <v>0</v>
      </c>
      <c r="F87" s="34"/>
      <c r="G87" s="34"/>
    </row>
    <row r="88" spans="1:7" hidden="1" x14ac:dyDescent="0.2">
      <c r="A88" s="36" t="s">
        <v>49</v>
      </c>
      <c r="B88" s="32" t="s">
        <v>48</v>
      </c>
      <c r="C88" s="31">
        <f>C89</f>
        <v>0</v>
      </c>
      <c r="D88" s="31">
        <f>D89</f>
        <v>0</v>
      </c>
      <c r="E88" s="31">
        <f>E89</f>
        <v>0</v>
      </c>
      <c r="F88" s="34"/>
      <c r="G88" s="34"/>
    </row>
    <row r="89" spans="1:7" ht="47.25" hidden="1" x14ac:dyDescent="0.2">
      <c r="A89" s="33" t="s">
        <v>47</v>
      </c>
      <c r="B89" s="35" t="s">
        <v>46</v>
      </c>
      <c r="C89" s="31"/>
      <c r="D89" s="31"/>
      <c r="E89" s="31"/>
      <c r="F89" s="34"/>
      <c r="G89" s="34"/>
    </row>
    <row r="90" spans="1:7" ht="31.5" hidden="1" x14ac:dyDescent="0.2">
      <c r="A90" s="33" t="s">
        <v>45</v>
      </c>
      <c r="B90" s="35" t="s">
        <v>44</v>
      </c>
      <c r="C90" s="31">
        <f>C91</f>
        <v>0</v>
      </c>
      <c r="D90" s="31">
        <f>D91</f>
        <v>0</v>
      </c>
      <c r="E90" s="31">
        <f>E91</f>
        <v>0</v>
      </c>
      <c r="F90" s="34"/>
      <c r="G90" s="34"/>
    </row>
    <row r="91" spans="1:7" hidden="1" x14ac:dyDescent="0.2">
      <c r="A91" s="36" t="s">
        <v>43</v>
      </c>
      <c r="B91" s="32" t="s">
        <v>42</v>
      </c>
      <c r="C91" s="31">
        <f>C92</f>
        <v>0</v>
      </c>
      <c r="D91" s="31">
        <f>D92</f>
        <v>0</v>
      </c>
      <c r="E91" s="31">
        <f>E92</f>
        <v>0</v>
      </c>
      <c r="F91" s="34"/>
      <c r="G91" s="34"/>
    </row>
    <row r="92" spans="1:7" ht="31.5" hidden="1" x14ac:dyDescent="0.2">
      <c r="A92" s="33" t="s">
        <v>41</v>
      </c>
      <c r="B92" s="35" t="s">
        <v>40</v>
      </c>
      <c r="C92" s="31"/>
      <c r="D92" s="31"/>
      <c r="E92" s="31"/>
      <c r="F92" s="34"/>
      <c r="G92" s="34"/>
    </row>
    <row r="93" spans="1:7" hidden="1" x14ac:dyDescent="0.2">
      <c r="A93" s="33"/>
      <c r="B93" s="32" t="s">
        <v>39</v>
      </c>
      <c r="C93" s="31">
        <f>C64</f>
        <v>8351630</v>
      </c>
      <c r="D93" s="31" t="e">
        <f>D64</f>
        <v>#REF!</v>
      </c>
      <c r="E93" s="31" t="e">
        <f>E64</f>
        <v>#REF!</v>
      </c>
      <c r="F93" s="34"/>
      <c r="G93" s="34"/>
    </row>
    <row r="94" spans="1:7" x14ac:dyDescent="0.2">
      <c r="A94" s="33"/>
      <c r="B94" s="32" t="s">
        <v>38</v>
      </c>
      <c r="C94" s="31">
        <f>C11+C63</f>
        <v>13907630</v>
      </c>
      <c r="D94" s="31" t="e">
        <f>D11+D63</f>
        <v>#REF!</v>
      </c>
      <c r="E94" s="31" t="e">
        <f>E11+E63</f>
        <v>#REF!</v>
      </c>
      <c r="F94" s="31">
        <f>F11+F63</f>
        <v>12765500</v>
      </c>
      <c r="G94" s="31">
        <f>G11+G63</f>
        <v>13121200</v>
      </c>
    </row>
    <row r="96" spans="1:7" ht="18.75" x14ac:dyDescent="0.3">
      <c r="B96" s="1"/>
      <c r="C96" s="30"/>
      <c r="D96" s="29"/>
      <c r="E96" s="22"/>
    </row>
    <row r="97" spans="1:5" ht="12.75" x14ac:dyDescent="0.2">
      <c r="C97" s="22"/>
      <c r="D97" s="22"/>
      <c r="E97" s="22"/>
    </row>
    <row r="98" spans="1:5" ht="12.75" x14ac:dyDescent="0.2">
      <c r="C98" s="22"/>
      <c r="D98" s="22"/>
      <c r="E98" s="22"/>
    </row>
    <row r="99" spans="1:5" ht="12.75" x14ac:dyDescent="0.2">
      <c r="C99" s="22"/>
      <c r="D99" s="22"/>
      <c r="E99" s="22"/>
    </row>
    <row r="100" spans="1:5" ht="12.75" x14ac:dyDescent="0.2">
      <c r="A100" s="28"/>
      <c r="B100" s="27"/>
      <c r="C100" s="26"/>
      <c r="D100" s="26"/>
      <c r="E100" s="26"/>
    </row>
    <row r="101" spans="1:5" ht="12.75" x14ac:dyDescent="0.2">
      <c r="A101" s="28"/>
      <c r="B101" s="27"/>
      <c r="C101" s="26"/>
      <c r="D101" s="26"/>
      <c r="E101" s="26"/>
    </row>
    <row r="102" spans="1:5" ht="12.75" x14ac:dyDescent="0.2">
      <c r="C102" s="22"/>
      <c r="D102" s="22"/>
      <c r="E102" s="22"/>
    </row>
    <row r="103" spans="1:5" ht="12.75" x14ac:dyDescent="0.2">
      <c r="C103" s="22"/>
      <c r="D103" s="22"/>
      <c r="E103" s="22"/>
    </row>
    <row r="104" spans="1:5" ht="12.75" x14ac:dyDescent="0.2">
      <c r="C104" s="22"/>
      <c r="D104" s="22"/>
      <c r="E104" s="22"/>
    </row>
    <row r="105" spans="1:5" ht="12.75" x14ac:dyDescent="0.2">
      <c r="C105" s="22"/>
      <c r="D105" s="22"/>
      <c r="E105" s="22"/>
    </row>
    <row r="106" spans="1:5" ht="12.75" x14ac:dyDescent="0.2">
      <c r="C106" s="22"/>
      <c r="D106" s="22"/>
      <c r="E106" s="22"/>
    </row>
    <row r="107" spans="1:5" ht="12.75" x14ac:dyDescent="0.2">
      <c r="C107" s="22"/>
      <c r="D107" s="22"/>
      <c r="E107" s="22"/>
    </row>
    <row r="108" spans="1:5" ht="12.75" x14ac:dyDescent="0.2">
      <c r="C108" s="22"/>
      <c r="D108" s="22"/>
      <c r="E108" s="22"/>
    </row>
    <row r="109" spans="1:5" ht="12.75" x14ac:dyDescent="0.2">
      <c r="C109" s="22"/>
      <c r="D109" s="22"/>
      <c r="E109" s="22"/>
    </row>
    <row r="110" spans="1:5" ht="12.75" x14ac:dyDescent="0.2">
      <c r="C110" s="22"/>
      <c r="D110" s="22"/>
      <c r="E110" s="22"/>
    </row>
    <row r="111" spans="1:5" ht="12.75" x14ac:dyDescent="0.2">
      <c r="C111" s="22"/>
      <c r="D111" s="22"/>
      <c r="E111" s="22"/>
    </row>
    <row r="112" spans="1:5" ht="12.75" x14ac:dyDescent="0.2">
      <c r="C112" s="22"/>
      <c r="D112" s="22"/>
      <c r="E112" s="22"/>
    </row>
    <row r="113" spans="3:5" ht="12.75" x14ac:dyDescent="0.2">
      <c r="C113" s="22"/>
      <c r="D113" s="22"/>
      <c r="E113" s="22"/>
    </row>
    <row r="114" spans="3:5" ht="12.75" x14ac:dyDescent="0.2">
      <c r="C114" s="22"/>
      <c r="D114" s="22"/>
      <c r="E114" s="22"/>
    </row>
    <row r="115" spans="3:5" ht="12.75" x14ac:dyDescent="0.2">
      <c r="C115" s="22"/>
      <c r="D115" s="22"/>
      <c r="E115" s="22"/>
    </row>
    <row r="116" spans="3:5" ht="12.75" x14ac:dyDescent="0.2">
      <c r="C116" s="22"/>
      <c r="D116" s="22"/>
      <c r="E116" s="22"/>
    </row>
    <row r="117" spans="3:5" ht="12.75" x14ac:dyDescent="0.2">
      <c r="C117" s="22"/>
      <c r="D117" s="22"/>
      <c r="E117" s="22"/>
    </row>
    <row r="118" spans="3:5" ht="12.75" x14ac:dyDescent="0.2">
      <c r="C118" s="22"/>
      <c r="D118" s="22"/>
      <c r="E118" s="22"/>
    </row>
    <row r="119" spans="3:5" ht="12.75" x14ac:dyDescent="0.2">
      <c r="C119" s="22"/>
      <c r="D119" s="22"/>
      <c r="E119" s="22"/>
    </row>
    <row r="120" spans="3:5" ht="12.75" x14ac:dyDescent="0.2">
      <c r="C120" s="22"/>
      <c r="D120" s="22"/>
      <c r="E120" s="22"/>
    </row>
    <row r="121" spans="3:5" ht="12.75" x14ac:dyDescent="0.2">
      <c r="C121" s="22"/>
      <c r="D121" s="22"/>
      <c r="E121" s="22"/>
    </row>
    <row r="122" spans="3:5" ht="12.75" x14ac:dyDescent="0.2">
      <c r="C122" s="22"/>
      <c r="D122" s="22"/>
      <c r="E122" s="22"/>
    </row>
    <row r="123" spans="3:5" ht="12.75" x14ac:dyDescent="0.2">
      <c r="C123" s="22"/>
      <c r="D123" s="22"/>
      <c r="E123" s="22"/>
    </row>
    <row r="124" spans="3:5" ht="12.75" x14ac:dyDescent="0.2">
      <c r="C124" s="22"/>
      <c r="D124" s="22"/>
      <c r="E124" s="22"/>
    </row>
    <row r="125" spans="3:5" ht="12.75" x14ac:dyDescent="0.2">
      <c r="C125" s="22"/>
      <c r="D125" s="22"/>
      <c r="E125" s="22"/>
    </row>
    <row r="126" spans="3:5" ht="12.75" x14ac:dyDescent="0.2">
      <c r="C126" s="22"/>
      <c r="D126" s="22"/>
      <c r="E126" s="22"/>
    </row>
    <row r="127" spans="3:5" ht="12.75" x14ac:dyDescent="0.2">
      <c r="C127" s="22"/>
      <c r="D127" s="22"/>
      <c r="E127" s="22"/>
    </row>
    <row r="128" spans="3:5" ht="12.75" x14ac:dyDescent="0.2">
      <c r="C128" s="22"/>
      <c r="D128" s="22"/>
      <c r="E128" s="22"/>
    </row>
    <row r="129" spans="1:5" ht="12.75" x14ac:dyDescent="0.2">
      <c r="C129" s="22"/>
      <c r="D129" s="22"/>
      <c r="E129" s="22"/>
    </row>
    <row r="133" spans="1:5" ht="18.75" x14ac:dyDescent="0.3">
      <c r="A133" s="25"/>
      <c r="B133" s="25"/>
      <c r="C133" s="25"/>
      <c r="D133" s="25"/>
      <c r="E133" s="25"/>
    </row>
  </sheetData>
  <mergeCells count="2">
    <mergeCell ref="A133:E133"/>
    <mergeCell ref="A6:G7"/>
  </mergeCells>
  <pageMargins left="0.78740157480314965" right="0.78740157480314965" top="0.78740157480314965" bottom="0.78740157480314965" header="0" footer="0"/>
  <pageSetup paperSize="9" scale="49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showGridLines="0" workbookViewId="0">
      <selection activeCell="M5" sqref="M5"/>
    </sheetView>
  </sheetViews>
  <sheetFormatPr defaultRowHeight="12.75" x14ac:dyDescent="0.2"/>
  <cols>
    <col min="1" max="1" width="1.42578125" style="80" customWidth="1"/>
    <col min="2" max="2" width="21.42578125" style="80" customWidth="1"/>
    <col min="3" max="4" width="0.7109375" style="80" customWidth="1"/>
    <col min="5" max="5" width="0.5703125" style="80" customWidth="1"/>
    <col min="6" max="6" width="38.5703125" style="80" customWidth="1"/>
    <col min="7" max="7" width="0" style="80" hidden="1" customWidth="1"/>
    <col min="8" max="8" width="4.85546875" style="80" customWidth="1"/>
    <col min="9" max="9" width="4.7109375" style="80" customWidth="1"/>
    <col min="10" max="11" width="0" style="80" hidden="1" customWidth="1"/>
    <col min="12" max="12" width="15.7109375" style="80" customWidth="1"/>
    <col min="13" max="13" width="14.7109375" style="80" customWidth="1"/>
    <col min="14" max="14" width="14.28515625" style="80" customWidth="1"/>
    <col min="15" max="246" width="9.140625" style="80" customWidth="1"/>
    <col min="247" max="16384" width="9.140625" style="80"/>
  </cols>
  <sheetData>
    <row r="1" spans="1:14" ht="15" customHeight="1" x14ac:dyDescent="0.3">
      <c r="A1" s="138"/>
      <c r="B1" s="138"/>
      <c r="C1" s="138"/>
      <c r="D1" s="138"/>
      <c r="E1" s="138"/>
      <c r="F1" s="138"/>
      <c r="G1" s="138"/>
      <c r="H1" s="138"/>
      <c r="I1" s="82"/>
      <c r="J1" s="82"/>
      <c r="K1" s="82"/>
      <c r="L1" s="146"/>
      <c r="M1" s="143" t="s">
        <v>236</v>
      </c>
      <c r="N1" s="137"/>
    </row>
    <row r="2" spans="1:14" ht="15" customHeight="1" x14ac:dyDescent="0.3">
      <c r="A2" s="138"/>
      <c r="B2" s="138"/>
      <c r="C2" s="138"/>
      <c r="D2" s="138"/>
      <c r="E2" s="138"/>
      <c r="F2" s="138"/>
      <c r="G2" s="138"/>
      <c r="H2" s="138"/>
      <c r="I2" s="82"/>
      <c r="J2" s="82"/>
      <c r="K2" s="82"/>
      <c r="L2" s="145"/>
      <c r="M2" s="143" t="s">
        <v>199</v>
      </c>
      <c r="N2" s="137"/>
    </row>
    <row r="3" spans="1:14" ht="15" customHeight="1" x14ac:dyDescent="0.3">
      <c r="A3" s="138"/>
      <c r="B3" s="138"/>
      <c r="C3" s="138"/>
      <c r="D3" s="138"/>
      <c r="E3" s="138"/>
      <c r="F3" s="138"/>
      <c r="G3" s="138"/>
      <c r="H3" s="138"/>
      <c r="I3" s="82"/>
      <c r="J3" s="82"/>
      <c r="K3" s="82"/>
      <c r="L3" s="145"/>
      <c r="M3" s="143" t="s">
        <v>235</v>
      </c>
      <c r="N3" s="137"/>
    </row>
    <row r="4" spans="1:14" ht="15" customHeight="1" x14ac:dyDescent="0.3">
      <c r="A4" s="138"/>
      <c r="B4" s="142"/>
      <c r="C4" s="142"/>
      <c r="D4" s="141"/>
      <c r="E4" s="141"/>
      <c r="F4" s="141"/>
      <c r="G4" s="142"/>
      <c r="H4" s="141"/>
      <c r="I4" s="140"/>
      <c r="J4" s="140"/>
      <c r="K4" s="140"/>
      <c r="L4" s="144"/>
      <c r="M4" s="143" t="s">
        <v>34</v>
      </c>
      <c r="N4" s="137"/>
    </row>
    <row r="5" spans="1:14" ht="17.25" customHeight="1" x14ac:dyDescent="0.3">
      <c r="A5" s="138"/>
      <c r="B5" s="142"/>
      <c r="C5" s="142"/>
      <c r="D5" s="141"/>
      <c r="E5" s="141"/>
      <c r="F5" s="141"/>
      <c r="G5" s="142"/>
      <c r="H5" s="141"/>
      <c r="I5" s="140"/>
      <c r="J5" s="140"/>
      <c r="K5" s="140"/>
      <c r="L5" s="137"/>
      <c r="M5" s="137"/>
      <c r="N5" s="137"/>
    </row>
    <row r="6" spans="1:14" ht="36" customHeight="1" x14ac:dyDescent="0.2">
      <c r="A6" s="139" t="s">
        <v>234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</row>
    <row r="7" spans="1:14" ht="11.25" customHeight="1" thickBot="1" x14ac:dyDescent="0.35">
      <c r="A7" s="138"/>
      <c r="B7" s="138"/>
      <c r="C7" s="138"/>
      <c r="D7" s="138"/>
      <c r="E7" s="138"/>
      <c r="F7" s="138"/>
      <c r="G7" s="138"/>
      <c r="H7" s="138"/>
      <c r="I7" s="82"/>
      <c r="J7" s="82"/>
      <c r="K7" s="82"/>
      <c r="L7" s="137"/>
      <c r="M7" s="137"/>
      <c r="N7" s="137"/>
    </row>
    <row r="8" spans="1:14" ht="18.75" hidden="1" customHeight="1" thickBot="1" x14ac:dyDescent="0.25">
      <c r="A8" s="136"/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4" t="s">
        <v>2</v>
      </c>
    </row>
    <row r="9" spans="1:14" ht="18" customHeight="1" thickBot="1" x14ac:dyDescent="0.25">
      <c r="A9" s="133" t="s">
        <v>233</v>
      </c>
      <c r="B9" s="132"/>
      <c r="C9" s="132"/>
      <c r="D9" s="132"/>
      <c r="E9" s="132"/>
      <c r="F9" s="132"/>
      <c r="G9" s="131" t="s">
        <v>232</v>
      </c>
      <c r="H9" s="130" t="s">
        <v>231</v>
      </c>
      <c r="I9" s="129" t="s">
        <v>230</v>
      </c>
      <c r="J9" s="128" t="s">
        <v>229</v>
      </c>
      <c r="K9" s="128" t="s">
        <v>228</v>
      </c>
      <c r="L9" s="127">
        <v>2022</v>
      </c>
      <c r="M9" s="127">
        <v>2023</v>
      </c>
      <c r="N9" s="126">
        <v>2024</v>
      </c>
    </row>
    <row r="10" spans="1:14" ht="15.95" customHeight="1" x14ac:dyDescent="0.2">
      <c r="A10" s="125" t="s">
        <v>227</v>
      </c>
      <c r="B10" s="124"/>
      <c r="C10" s="124"/>
      <c r="D10" s="124"/>
      <c r="E10" s="124"/>
      <c r="F10" s="124"/>
      <c r="G10" s="124"/>
      <c r="H10" s="123">
        <v>1</v>
      </c>
      <c r="I10" s="122">
        <v>0</v>
      </c>
      <c r="J10" s="121"/>
      <c r="K10" s="120"/>
      <c r="L10" s="119">
        <f>L11+L12+L13+L14</f>
        <v>4616703.6500000004</v>
      </c>
      <c r="M10" s="119">
        <f>M11+M12+M13+M14</f>
        <v>4221552</v>
      </c>
      <c r="N10" s="118">
        <f>N11+N12+N13+N14</f>
        <v>4236256</v>
      </c>
    </row>
    <row r="11" spans="1:14" ht="26.25" customHeight="1" x14ac:dyDescent="0.2">
      <c r="A11" s="112" t="s">
        <v>226</v>
      </c>
      <c r="B11" s="111"/>
      <c r="C11" s="111"/>
      <c r="D11" s="111"/>
      <c r="E11" s="111"/>
      <c r="F11" s="111"/>
      <c r="G11" s="111"/>
      <c r="H11" s="116">
        <v>1</v>
      </c>
      <c r="I11" s="94">
        <v>2</v>
      </c>
      <c r="J11" s="104"/>
      <c r="K11" s="103"/>
      <c r="L11" s="91">
        <v>1138392.9099999999</v>
      </c>
      <c r="M11" s="91">
        <v>1140552</v>
      </c>
      <c r="N11" s="90">
        <v>1143156</v>
      </c>
    </row>
    <row r="12" spans="1:14" ht="37.5" customHeight="1" x14ac:dyDescent="0.2">
      <c r="A12" s="112" t="s">
        <v>225</v>
      </c>
      <c r="B12" s="111"/>
      <c r="C12" s="111"/>
      <c r="D12" s="111"/>
      <c r="E12" s="111"/>
      <c r="F12" s="111"/>
      <c r="G12" s="111"/>
      <c r="H12" s="116">
        <v>1</v>
      </c>
      <c r="I12" s="94">
        <v>4</v>
      </c>
      <c r="J12" s="104"/>
      <c r="K12" s="103"/>
      <c r="L12" s="91">
        <v>3416510.74</v>
      </c>
      <c r="M12" s="91">
        <v>3019000</v>
      </c>
      <c r="N12" s="90">
        <v>3031000</v>
      </c>
    </row>
    <row r="13" spans="1:14" ht="25.5" customHeight="1" x14ac:dyDescent="0.2">
      <c r="A13" s="112" t="s">
        <v>224</v>
      </c>
      <c r="B13" s="111"/>
      <c r="C13" s="111"/>
      <c r="D13" s="111"/>
      <c r="E13" s="111"/>
      <c r="F13" s="111"/>
      <c r="G13" s="111"/>
      <c r="H13" s="116">
        <v>1</v>
      </c>
      <c r="I13" s="94">
        <v>6</v>
      </c>
      <c r="J13" s="104"/>
      <c r="K13" s="103"/>
      <c r="L13" s="91">
        <v>58100</v>
      </c>
      <c r="M13" s="91">
        <v>58100</v>
      </c>
      <c r="N13" s="117">
        <v>58100</v>
      </c>
    </row>
    <row r="14" spans="1:14" ht="15.95" customHeight="1" x14ac:dyDescent="0.2">
      <c r="A14" s="112" t="s">
        <v>223</v>
      </c>
      <c r="B14" s="111"/>
      <c r="C14" s="111"/>
      <c r="D14" s="111"/>
      <c r="E14" s="111"/>
      <c r="F14" s="111"/>
      <c r="G14" s="111"/>
      <c r="H14" s="116">
        <v>1</v>
      </c>
      <c r="I14" s="94">
        <v>13</v>
      </c>
      <c r="J14" s="104"/>
      <c r="K14" s="103"/>
      <c r="L14" s="91">
        <v>3700</v>
      </c>
      <c r="M14" s="91">
        <v>3900</v>
      </c>
      <c r="N14" s="90">
        <v>4000</v>
      </c>
    </row>
    <row r="15" spans="1:14" ht="15.95" customHeight="1" x14ac:dyDescent="0.2">
      <c r="A15" s="115" t="s">
        <v>222</v>
      </c>
      <c r="B15" s="114"/>
      <c r="C15" s="114"/>
      <c r="D15" s="114"/>
      <c r="E15" s="114"/>
      <c r="F15" s="114"/>
      <c r="G15" s="113"/>
      <c r="H15" s="101">
        <v>2</v>
      </c>
      <c r="I15" s="101">
        <v>0</v>
      </c>
      <c r="J15" s="107"/>
      <c r="K15" s="106"/>
      <c r="L15" s="98">
        <f>L16</f>
        <v>261700</v>
      </c>
      <c r="M15" s="98">
        <f>M16</f>
        <v>270500</v>
      </c>
      <c r="N15" s="97">
        <f>N16</f>
        <v>280100</v>
      </c>
    </row>
    <row r="16" spans="1:14" ht="15.95" customHeight="1" x14ac:dyDescent="0.2">
      <c r="A16" s="112" t="s">
        <v>221</v>
      </c>
      <c r="B16" s="111"/>
      <c r="C16" s="111"/>
      <c r="D16" s="111"/>
      <c r="E16" s="111"/>
      <c r="F16" s="111"/>
      <c r="G16" s="110"/>
      <c r="H16" s="94">
        <v>2</v>
      </c>
      <c r="I16" s="94">
        <v>3</v>
      </c>
      <c r="J16" s="104"/>
      <c r="K16" s="103"/>
      <c r="L16" s="91">
        <v>261700</v>
      </c>
      <c r="M16" s="91">
        <v>270500</v>
      </c>
      <c r="N16" s="90">
        <v>280100</v>
      </c>
    </row>
    <row r="17" spans="1:14" ht="27" customHeight="1" x14ac:dyDescent="0.2">
      <c r="A17" s="115" t="s">
        <v>220</v>
      </c>
      <c r="B17" s="114"/>
      <c r="C17" s="114"/>
      <c r="D17" s="114"/>
      <c r="E17" s="114"/>
      <c r="F17" s="114"/>
      <c r="G17" s="113"/>
      <c r="H17" s="101">
        <v>3</v>
      </c>
      <c r="I17" s="101">
        <v>0</v>
      </c>
      <c r="J17" s="107"/>
      <c r="K17" s="106"/>
      <c r="L17" s="98">
        <f>L18+L19</f>
        <v>430000</v>
      </c>
      <c r="M17" s="98">
        <f>M18+M19</f>
        <v>430000</v>
      </c>
      <c r="N17" s="97">
        <f>N18+N19</f>
        <v>430000</v>
      </c>
    </row>
    <row r="18" spans="1:14" ht="15.95" customHeight="1" x14ac:dyDescent="0.2">
      <c r="A18" s="112" t="s">
        <v>219</v>
      </c>
      <c r="B18" s="111"/>
      <c r="C18" s="111"/>
      <c r="D18" s="111"/>
      <c r="E18" s="111"/>
      <c r="F18" s="111"/>
      <c r="G18" s="110"/>
      <c r="H18" s="94">
        <v>3</v>
      </c>
      <c r="I18" s="94">
        <v>10</v>
      </c>
      <c r="J18" s="104"/>
      <c r="K18" s="103"/>
      <c r="L18" s="91">
        <v>400000</v>
      </c>
      <c r="M18" s="91">
        <v>400000</v>
      </c>
      <c r="N18" s="90">
        <v>400000</v>
      </c>
    </row>
    <row r="19" spans="1:14" ht="15.95" customHeight="1" x14ac:dyDescent="0.2">
      <c r="A19" s="105" t="s">
        <v>218</v>
      </c>
      <c r="B19" s="105"/>
      <c r="C19" s="105"/>
      <c r="D19" s="105"/>
      <c r="E19" s="105"/>
      <c r="F19" s="105"/>
      <c r="G19" s="105"/>
      <c r="H19" s="94">
        <v>3</v>
      </c>
      <c r="I19" s="94">
        <v>14</v>
      </c>
      <c r="J19" s="104"/>
      <c r="K19" s="103"/>
      <c r="L19" s="91">
        <v>30000</v>
      </c>
      <c r="M19" s="91">
        <v>30000</v>
      </c>
      <c r="N19" s="90">
        <v>30000</v>
      </c>
    </row>
    <row r="20" spans="1:14" ht="15.95" customHeight="1" x14ac:dyDescent="0.2">
      <c r="A20" s="108" t="s">
        <v>217</v>
      </c>
      <c r="B20" s="108"/>
      <c r="C20" s="108"/>
      <c r="D20" s="108"/>
      <c r="E20" s="108"/>
      <c r="F20" s="108"/>
      <c r="G20" s="108"/>
      <c r="H20" s="101">
        <v>4</v>
      </c>
      <c r="I20" s="101">
        <v>0</v>
      </c>
      <c r="J20" s="107"/>
      <c r="K20" s="106"/>
      <c r="L20" s="98">
        <f>L21</f>
        <v>1234000</v>
      </c>
      <c r="M20" s="98">
        <f>M21</f>
        <v>1263000</v>
      </c>
      <c r="N20" s="97">
        <f>N21+N22</f>
        <v>1653000</v>
      </c>
    </row>
    <row r="21" spans="1:14" ht="15.95" customHeight="1" x14ac:dyDescent="0.2">
      <c r="A21" s="105" t="s">
        <v>216</v>
      </c>
      <c r="B21" s="105"/>
      <c r="C21" s="105"/>
      <c r="D21" s="105"/>
      <c r="E21" s="105"/>
      <c r="F21" s="105"/>
      <c r="G21" s="105"/>
      <c r="H21" s="94">
        <v>4</v>
      </c>
      <c r="I21" s="94">
        <v>9</v>
      </c>
      <c r="J21" s="104"/>
      <c r="K21" s="103"/>
      <c r="L21" s="91">
        <v>1234000</v>
      </c>
      <c r="M21" s="91">
        <v>1263000</v>
      </c>
      <c r="N21" s="90">
        <v>1290000</v>
      </c>
    </row>
    <row r="22" spans="1:14" ht="15.95" customHeight="1" x14ac:dyDescent="0.2">
      <c r="A22" s="105" t="s">
        <v>215</v>
      </c>
      <c r="B22" s="105"/>
      <c r="C22" s="105"/>
      <c r="D22" s="105"/>
      <c r="E22" s="105"/>
      <c r="F22" s="105"/>
      <c r="G22" s="105"/>
      <c r="H22" s="94">
        <v>4</v>
      </c>
      <c r="I22" s="94">
        <v>12</v>
      </c>
      <c r="J22" s="104"/>
      <c r="K22" s="103"/>
      <c r="L22" s="91">
        <v>0</v>
      </c>
      <c r="M22" s="91">
        <v>0</v>
      </c>
      <c r="N22" s="90">
        <v>363000</v>
      </c>
    </row>
    <row r="23" spans="1:14" s="109" customFormat="1" ht="15.95" customHeight="1" x14ac:dyDescent="0.2">
      <c r="A23" s="108" t="s">
        <v>214</v>
      </c>
      <c r="B23" s="108"/>
      <c r="C23" s="108"/>
      <c r="D23" s="108"/>
      <c r="E23" s="108"/>
      <c r="F23" s="108"/>
      <c r="G23" s="108"/>
      <c r="H23" s="101">
        <v>5</v>
      </c>
      <c r="I23" s="101">
        <v>0</v>
      </c>
      <c r="J23" s="107"/>
      <c r="K23" s="106"/>
      <c r="L23" s="98">
        <f>L24+L25+L26</f>
        <v>3585436.33</v>
      </c>
      <c r="M23" s="98">
        <f>M24+M25+M26</f>
        <v>3448748</v>
      </c>
      <c r="N23" s="97">
        <f>N24+N25+N26</f>
        <v>3351144</v>
      </c>
    </row>
    <row r="24" spans="1:14" ht="15.95" customHeight="1" x14ac:dyDescent="0.2">
      <c r="A24" s="105" t="s">
        <v>213</v>
      </c>
      <c r="B24" s="105"/>
      <c r="C24" s="105"/>
      <c r="D24" s="105"/>
      <c r="E24" s="105"/>
      <c r="F24" s="105"/>
      <c r="G24" s="105"/>
      <c r="H24" s="94">
        <v>5</v>
      </c>
      <c r="I24" s="94">
        <v>1</v>
      </c>
      <c r="J24" s="104"/>
      <c r="K24" s="103"/>
      <c r="L24" s="91">
        <v>0</v>
      </c>
      <c r="M24" s="91">
        <v>0</v>
      </c>
      <c r="N24" s="90">
        <v>0</v>
      </c>
    </row>
    <row r="25" spans="1:14" ht="15.95" customHeight="1" x14ac:dyDescent="0.2">
      <c r="A25" s="105" t="s">
        <v>212</v>
      </c>
      <c r="B25" s="105"/>
      <c r="C25" s="105"/>
      <c r="D25" s="105"/>
      <c r="E25" s="105"/>
      <c r="F25" s="105"/>
      <c r="G25" s="105"/>
      <c r="H25" s="94">
        <v>5</v>
      </c>
      <c r="I25" s="94">
        <v>2</v>
      </c>
      <c r="J25" s="104"/>
      <c r="K25" s="103"/>
      <c r="L25" s="91">
        <v>0</v>
      </c>
      <c r="M25" s="91">
        <v>0</v>
      </c>
      <c r="N25" s="90">
        <v>0</v>
      </c>
    </row>
    <row r="26" spans="1:14" ht="15.95" customHeight="1" x14ac:dyDescent="0.2">
      <c r="A26" s="105" t="s">
        <v>211</v>
      </c>
      <c r="B26" s="105"/>
      <c r="C26" s="105"/>
      <c r="D26" s="105"/>
      <c r="E26" s="105"/>
      <c r="F26" s="105"/>
      <c r="G26" s="105"/>
      <c r="H26" s="94">
        <v>5</v>
      </c>
      <c r="I26" s="94">
        <v>3</v>
      </c>
      <c r="J26" s="104"/>
      <c r="K26" s="103"/>
      <c r="L26" s="91">
        <v>3585436.33</v>
      </c>
      <c r="M26" s="91">
        <v>3448748</v>
      </c>
      <c r="N26" s="90">
        <v>3351144</v>
      </c>
    </row>
    <row r="27" spans="1:14" ht="15.95" customHeight="1" x14ac:dyDescent="0.2">
      <c r="A27" s="108" t="s">
        <v>210</v>
      </c>
      <c r="B27" s="108"/>
      <c r="C27" s="108"/>
      <c r="D27" s="108"/>
      <c r="E27" s="108"/>
      <c r="F27" s="108"/>
      <c r="G27" s="108"/>
      <c r="H27" s="101">
        <v>8</v>
      </c>
      <c r="I27" s="101">
        <v>0</v>
      </c>
      <c r="J27" s="107"/>
      <c r="K27" s="106"/>
      <c r="L27" s="98">
        <f>L28</f>
        <v>2921932.02</v>
      </c>
      <c r="M27" s="98">
        <f>M28</f>
        <v>2951700</v>
      </c>
      <c r="N27" s="97">
        <f>N28</f>
        <v>2988700</v>
      </c>
    </row>
    <row r="28" spans="1:14" ht="15.95" customHeight="1" x14ac:dyDescent="0.2">
      <c r="A28" s="105" t="s">
        <v>209</v>
      </c>
      <c r="B28" s="105"/>
      <c r="C28" s="105"/>
      <c r="D28" s="105"/>
      <c r="E28" s="105"/>
      <c r="F28" s="105"/>
      <c r="G28" s="105"/>
      <c r="H28" s="94">
        <v>8</v>
      </c>
      <c r="I28" s="94">
        <v>1</v>
      </c>
      <c r="J28" s="104"/>
      <c r="K28" s="103"/>
      <c r="L28" s="91">
        <v>2921932.02</v>
      </c>
      <c r="M28" s="91">
        <v>2951700</v>
      </c>
      <c r="N28" s="90">
        <v>2988700</v>
      </c>
    </row>
    <row r="29" spans="1:14" ht="15.95" customHeight="1" x14ac:dyDescent="0.2">
      <c r="A29" s="108" t="s">
        <v>208</v>
      </c>
      <c r="B29" s="108"/>
      <c r="C29" s="108"/>
      <c r="D29" s="108"/>
      <c r="E29" s="108"/>
      <c r="F29" s="108"/>
      <c r="G29" s="108"/>
      <c r="H29" s="101">
        <v>10</v>
      </c>
      <c r="I29" s="101">
        <v>0</v>
      </c>
      <c r="J29" s="107"/>
      <c r="K29" s="106"/>
      <c r="L29" s="98">
        <f>L30</f>
        <v>180000</v>
      </c>
      <c r="M29" s="98">
        <f>M30</f>
        <v>180000</v>
      </c>
      <c r="N29" s="97">
        <f>N30</f>
        <v>182000</v>
      </c>
    </row>
    <row r="30" spans="1:14" ht="15.95" customHeight="1" x14ac:dyDescent="0.2">
      <c r="A30" s="105" t="s">
        <v>207</v>
      </c>
      <c r="B30" s="105"/>
      <c r="C30" s="105"/>
      <c r="D30" s="105"/>
      <c r="E30" s="105"/>
      <c r="F30" s="105"/>
      <c r="G30" s="105"/>
      <c r="H30" s="94">
        <v>10</v>
      </c>
      <c r="I30" s="94">
        <v>1</v>
      </c>
      <c r="J30" s="104"/>
      <c r="K30" s="103"/>
      <c r="L30" s="91">
        <v>180000</v>
      </c>
      <c r="M30" s="91">
        <v>180000</v>
      </c>
      <c r="N30" s="90">
        <v>182000</v>
      </c>
    </row>
    <row r="31" spans="1:14" ht="15.95" customHeight="1" x14ac:dyDescent="0.2">
      <c r="A31" s="102" t="s">
        <v>206</v>
      </c>
      <c r="B31" s="102"/>
      <c r="C31" s="102"/>
      <c r="D31" s="102"/>
      <c r="E31" s="102"/>
      <c r="F31" s="102"/>
      <c r="G31" s="95"/>
      <c r="H31" s="101">
        <v>11</v>
      </c>
      <c r="I31" s="101">
        <v>0</v>
      </c>
      <c r="J31" s="100"/>
      <c r="K31" s="99"/>
      <c r="L31" s="98">
        <f>L32</f>
        <v>677858</v>
      </c>
      <c r="M31" s="98">
        <v>0</v>
      </c>
      <c r="N31" s="97">
        <v>0</v>
      </c>
    </row>
    <row r="32" spans="1:14" ht="15.95" customHeight="1" x14ac:dyDescent="0.2">
      <c r="A32" s="96" t="s">
        <v>205</v>
      </c>
      <c r="B32" s="96"/>
      <c r="C32" s="96"/>
      <c r="D32" s="96"/>
      <c r="E32" s="96"/>
      <c r="F32" s="96"/>
      <c r="G32" s="95"/>
      <c r="H32" s="94">
        <v>11</v>
      </c>
      <c r="I32" s="94">
        <v>1</v>
      </c>
      <c r="J32" s="93"/>
      <c r="K32" s="92"/>
      <c r="L32" s="91">
        <v>677858</v>
      </c>
      <c r="M32" s="91">
        <v>0</v>
      </c>
      <c r="N32" s="90">
        <v>0</v>
      </c>
    </row>
    <row r="33" spans="1:14" ht="17.25" customHeight="1" thickBot="1" x14ac:dyDescent="0.25">
      <c r="A33" s="89" t="s">
        <v>204</v>
      </c>
      <c r="B33" s="88"/>
      <c r="C33" s="88"/>
      <c r="D33" s="88"/>
      <c r="E33" s="88"/>
      <c r="F33" s="87"/>
      <c r="G33" s="86"/>
      <c r="H33" s="86" t="s">
        <v>203</v>
      </c>
      <c r="I33" s="86" t="s">
        <v>203</v>
      </c>
      <c r="J33" s="85"/>
      <c r="K33" s="85"/>
      <c r="L33" s="84">
        <f>L10+L15+L17+L20+L23+L27+L29+L31</f>
        <v>13907630</v>
      </c>
      <c r="M33" s="84">
        <f>M10+M15+M17+M20+M23+M27+M29</f>
        <v>12765500</v>
      </c>
      <c r="N33" s="83">
        <f>N10+N15+N17+N20+N23+N27+N29</f>
        <v>13121200</v>
      </c>
    </row>
    <row r="34" spans="1:14" ht="25.5" customHeight="1" x14ac:dyDescent="0.3">
      <c r="A34" s="82"/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1"/>
      <c r="N34" s="81"/>
    </row>
  </sheetData>
  <mergeCells count="47">
    <mergeCell ref="A27:G27"/>
    <mergeCell ref="J27:K27"/>
    <mergeCell ref="A11:G11"/>
    <mergeCell ref="J11:K11"/>
    <mergeCell ref="A12:G12"/>
    <mergeCell ref="J13:K13"/>
    <mergeCell ref="A14:G14"/>
    <mergeCell ref="A16:G16"/>
    <mergeCell ref="J16:K16"/>
    <mergeCell ref="A17:G17"/>
    <mergeCell ref="J30:K30"/>
    <mergeCell ref="A6:N6"/>
    <mergeCell ref="A25:G25"/>
    <mergeCell ref="J25:K25"/>
    <mergeCell ref="A28:G28"/>
    <mergeCell ref="J28:K28"/>
    <mergeCell ref="A26:G26"/>
    <mergeCell ref="A33:F33"/>
    <mergeCell ref="A10:G10"/>
    <mergeCell ref="J10:K10"/>
    <mergeCell ref="A18:G18"/>
    <mergeCell ref="J18:K18"/>
    <mergeCell ref="A20:G20"/>
    <mergeCell ref="J20:K20"/>
    <mergeCell ref="J14:K14"/>
    <mergeCell ref="J24:K24"/>
    <mergeCell ref="A22:G22"/>
    <mergeCell ref="J23:K23"/>
    <mergeCell ref="A24:G24"/>
    <mergeCell ref="A21:G21"/>
    <mergeCell ref="J21:K21"/>
    <mergeCell ref="A23:G23"/>
    <mergeCell ref="A30:G30"/>
    <mergeCell ref="J22:K22"/>
    <mergeCell ref="A29:G29"/>
    <mergeCell ref="J29:K29"/>
    <mergeCell ref="J26:K26"/>
    <mergeCell ref="A32:F32"/>
    <mergeCell ref="A31:F31"/>
    <mergeCell ref="A9:F9"/>
    <mergeCell ref="A15:G15"/>
    <mergeCell ref="J15:K15"/>
    <mergeCell ref="J17:K17"/>
    <mergeCell ref="A19:G19"/>
    <mergeCell ref="J19:K19"/>
    <mergeCell ref="J12:K12"/>
    <mergeCell ref="A13:G13"/>
  </mergeCells>
  <pageMargins left="0.74803149606299213" right="0.35433070866141736" top="0.39370078740157483" bottom="0" header="0.31496062992125984" footer="0.31496062992125984"/>
  <pageSetup scale="75" orientation="portrait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8"/>
  <sheetViews>
    <sheetView showGridLines="0" zoomScaleNormal="100" workbookViewId="0">
      <selection activeCell="I4" sqref="I4:P4"/>
    </sheetView>
  </sheetViews>
  <sheetFormatPr defaultRowHeight="12.75" x14ac:dyDescent="0.2"/>
  <cols>
    <col min="1" max="1" width="1.42578125" style="150" customWidth="1"/>
    <col min="2" max="2" width="0.85546875" style="150" customWidth="1"/>
    <col min="3" max="3" width="0.7109375" style="150" customWidth="1"/>
    <col min="4" max="5" width="0.5703125" style="150" customWidth="1"/>
    <col min="6" max="6" width="46.42578125" style="150" customWidth="1"/>
    <col min="7" max="7" width="0" style="80" hidden="1" customWidth="1"/>
    <col min="8" max="8" width="6.7109375" style="80" customWidth="1"/>
    <col min="9" max="9" width="4.5703125" style="80" customWidth="1"/>
    <col min="10" max="10" width="11.28515625" style="149" customWidth="1"/>
    <col min="11" max="11" width="4.42578125" style="148" customWidth="1"/>
    <col min="12" max="15" width="0" style="80" hidden="1" customWidth="1"/>
    <col min="16" max="16" width="11" style="147" customWidth="1"/>
    <col min="17" max="18" width="0" style="80" hidden="1" customWidth="1"/>
    <col min="19" max="20" width="11.5703125" style="80" customWidth="1"/>
    <col min="21" max="21" width="8.42578125" style="80" customWidth="1"/>
    <col min="22" max="16384" width="9.140625" style="80"/>
  </cols>
  <sheetData>
    <row r="1" spans="1:21" ht="16.5" customHeight="1" x14ac:dyDescent="0.25">
      <c r="A1" s="282"/>
      <c r="B1" s="282"/>
      <c r="C1" s="282"/>
      <c r="D1" s="282"/>
      <c r="E1" s="282"/>
      <c r="F1" s="282"/>
      <c r="G1" s="269"/>
      <c r="H1" s="269"/>
      <c r="I1" s="275" t="s">
        <v>297</v>
      </c>
      <c r="J1" s="275"/>
      <c r="K1" s="275"/>
      <c r="L1" s="289"/>
      <c r="M1" s="289"/>
      <c r="N1" s="289"/>
      <c r="O1" s="289"/>
      <c r="P1" s="288"/>
      <c r="Q1" s="276"/>
      <c r="R1" s="287"/>
      <c r="U1" s="269"/>
    </row>
    <row r="2" spans="1:21" ht="12.75" customHeight="1" x14ac:dyDescent="0.2">
      <c r="A2" s="282"/>
      <c r="B2" s="281"/>
      <c r="C2" s="281"/>
      <c r="D2" s="281"/>
      <c r="E2" s="281"/>
      <c r="F2" s="281"/>
      <c r="G2" s="277"/>
      <c r="H2" s="280"/>
      <c r="I2" s="286" t="s">
        <v>35</v>
      </c>
      <c r="J2" s="286"/>
      <c r="K2" s="279"/>
      <c r="L2" s="280"/>
      <c r="M2" s="280"/>
      <c r="N2" s="280"/>
      <c r="O2" s="280"/>
      <c r="P2" s="285"/>
      <c r="Q2" s="277"/>
      <c r="R2" s="276"/>
      <c r="U2" s="269"/>
    </row>
    <row r="3" spans="1:21" ht="12" customHeight="1" x14ac:dyDescent="0.2">
      <c r="A3" s="282"/>
      <c r="B3" s="281"/>
      <c r="C3" s="281"/>
      <c r="D3" s="281"/>
      <c r="E3" s="281"/>
      <c r="F3" s="281"/>
      <c r="G3" s="277"/>
      <c r="H3" s="280"/>
      <c r="I3" s="284" t="s">
        <v>197</v>
      </c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69"/>
    </row>
    <row r="4" spans="1:21" ht="12" customHeight="1" x14ac:dyDescent="0.2">
      <c r="A4" s="282"/>
      <c r="B4" s="281"/>
      <c r="C4" s="281"/>
      <c r="D4" s="281"/>
      <c r="E4" s="281"/>
      <c r="F4" s="281"/>
      <c r="G4" s="277"/>
      <c r="H4" s="280"/>
      <c r="I4" s="284" t="s">
        <v>34</v>
      </c>
      <c r="J4" s="284"/>
      <c r="K4" s="284"/>
      <c r="L4" s="284"/>
      <c r="M4" s="284"/>
      <c r="N4" s="284"/>
      <c r="O4" s="284"/>
      <c r="P4" s="284"/>
      <c r="Q4" s="283"/>
      <c r="R4" s="283"/>
      <c r="S4" s="283"/>
      <c r="T4" s="283"/>
      <c r="U4" s="269"/>
    </row>
    <row r="5" spans="1:21" ht="27" customHeight="1" x14ac:dyDescent="0.2">
      <c r="A5" s="282"/>
      <c r="B5" s="281"/>
      <c r="C5" s="281"/>
      <c r="D5" s="281"/>
      <c r="E5" s="281"/>
      <c r="F5" s="281"/>
      <c r="G5" s="277"/>
      <c r="H5" s="280"/>
      <c r="I5" s="280"/>
      <c r="J5" s="279"/>
      <c r="K5" s="279"/>
      <c r="L5" s="277"/>
      <c r="M5" s="277"/>
      <c r="N5" s="277"/>
      <c r="O5" s="277"/>
      <c r="P5" s="278"/>
      <c r="Q5" s="277"/>
      <c r="R5" s="276"/>
      <c r="S5" s="275"/>
      <c r="T5" s="275"/>
      <c r="U5" s="269"/>
    </row>
    <row r="6" spans="1:21" ht="63.75" customHeight="1" x14ac:dyDescent="0.2">
      <c r="A6" s="274" t="s">
        <v>296</v>
      </c>
      <c r="B6" s="273"/>
      <c r="C6" s="273"/>
      <c r="D6" s="273"/>
      <c r="E6" s="273"/>
      <c r="F6" s="273"/>
      <c r="G6" s="273"/>
      <c r="H6" s="273"/>
      <c r="I6" s="273"/>
      <c r="J6" s="273"/>
      <c r="K6" s="273"/>
      <c r="L6" s="273"/>
      <c r="M6" s="273"/>
      <c r="N6" s="273"/>
      <c r="O6" s="273"/>
      <c r="P6" s="273"/>
      <c r="Q6" s="273"/>
      <c r="R6" s="273"/>
      <c r="S6" s="273"/>
      <c r="T6" s="273"/>
      <c r="U6" s="269"/>
    </row>
    <row r="7" spans="1:21" ht="18" customHeight="1" x14ac:dyDescent="0.2">
      <c r="A7" s="272"/>
      <c r="B7" s="271"/>
      <c r="C7" s="271"/>
      <c r="D7" s="271"/>
      <c r="E7" s="271"/>
      <c r="F7" s="271"/>
      <c r="G7" s="271"/>
      <c r="H7" s="271"/>
      <c r="I7" s="271"/>
      <c r="J7" s="271"/>
      <c r="K7" s="271"/>
      <c r="L7" s="271"/>
      <c r="M7" s="271"/>
      <c r="N7" s="271"/>
      <c r="O7" s="271"/>
      <c r="P7" s="271"/>
      <c r="Q7" s="271"/>
      <c r="R7" s="271"/>
      <c r="S7" s="271"/>
      <c r="T7" s="270" t="s">
        <v>2</v>
      </c>
      <c r="U7" s="269"/>
    </row>
    <row r="8" spans="1:21" ht="38.25" customHeight="1" x14ac:dyDescent="0.2">
      <c r="A8" s="159"/>
      <c r="B8" s="157" t="s">
        <v>37</v>
      </c>
      <c r="C8" s="268"/>
      <c r="D8" s="268"/>
      <c r="E8" s="268"/>
      <c r="F8" s="268"/>
      <c r="G8" s="266" t="s">
        <v>295</v>
      </c>
      <c r="H8" s="266" t="s">
        <v>231</v>
      </c>
      <c r="I8" s="266" t="s">
        <v>294</v>
      </c>
      <c r="J8" s="266" t="s">
        <v>293</v>
      </c>
      <c r="K8" s="267" t="s">
        <v>292</v>
      </c>
      <c r="L8" s="266" t="s">
        <v>291</v>
      </c>
      <c r="M8" s="266" t="s">
        <v>290</v>
      </c>
      <c r="N8" s="266" t="s">
        <v>289</v>
      </c>
      <c r="O8" s="266" t="s">
        <v>288</v>
      </c>
      <c r="P8" s="264">
        <v>2022</v>
      </c>
      <c r="Q8" s="264"/>
      <c r="R8" s="265"/>
      <c r="S8" s="264">
        <v>2023</v>
      </c>
      <c r="T8" s="264">
        <v>2024</v>
      </c>
      <c r="U8" s="263"/>
    </row>
    <row r="9" spans="1:21" ht="18" customHeight="1" x14ac:dyDescent="0.2">
      <c r="A9" s="159"/>
      <c r="B9" s="224" t="s">
        <v>287</v>
      </c>
      <c r="C9" s="211"/>
      <c r="D9" s="211"/>
      <c r="E9" s="211"/>
      <c r="F9" s="211"/>
      <c r="G9" s="168">
        <v>100</v>
      </c>
      <c r="H9" s="178">
        <v>1</v>
      </c>
      <c r="I9" s="178">
        <v>0</v>
      </c>
      <c r="J9" s="239">
        <v>0</v>
      </c>
      <c r="K9" s="207">
        <v>0</v>
      </c>
      <c r="L9" s="192">
        <v>2775100</v>
      </c>
      <c r="M9" s="192">
        <v>0</v>
      </c>
      <c r="N9" s="192">
        <v>0</v>
      </c>
      <c r="O9" s="192">
        <v>0</v>
      </c>
      <c r="P9" s="152">
        <f>P10+P15+P23+P28</f>
        <v>4616703.6500000004</v>
      </c>
      <c r="Q9" s="153" t="e">
        <f>Q10+Q15</f>
        <v>#REF!</v>
      </c>
      <c r="R9" s="153" t="e">
        <f>R10+R15</f>
        <v>#REF!</v>
      </c>
      <c r="S9" s="152">
        <f>S10+S15+S23+S28</f>
        <v>4221552</v>
      </c>
      <c r="T9" s="152">
        <f>T10+T15+T23+T28</f>
        <v>4236256</v>
      </c>
      <c r="U9" s="160" t="s">
        <v>237</v>
      </c>
    </row>
    <row r="10" spans="1:21" ht="26.25" customHeight="1" x14ac:dyDescent="0.2">
      <c r="A10" s="159"/>
      <c r="B10" s="210"/>
      <c r="C10" s="211" t="s">
        <v>286</v>
      </c>
      <c r="D10" s="211"/>
      <c r="E10" s="211"/>
      <c r="F10" s="211"/>
      <c r="G10" s="209">
        <v>102</v>
      </c>
      <c r="H10" s="208">
        <v>1</v>
      </c>
      <c r="I10" s="208">
        <v>2</v>
      </c>
      <c r="J10" s="177">
        <v>0</v>
      </c>
      <c r="K10" s="207">
        <v>0</v>
      </c>
      <c r="L10" s="206">
        <v>585600</v>
      </c>
      <c r="M10" s="192">
        <v>0</v>
      </c>
      <c r="N10" s="192">
        <v>0</v>
      </c>
      <c r="O10" s="205">
        <v>0</v>
      </c>
      <c r="P10" s="152">
        <f>P14</f>
        <v>1138392.9099999999</v>
      </c>
      <c r="Q10" s="153" t="e">
        <f>Q12</f>
        <v>#REF!</v>
      </c>
      <c r="R10" s="153" t="e">
        <f>R12</f>
        <v>#REF!</v>
      </c>
      <c r="S10" s="152">
        <f>S12</f>
        <v>1140552</v>
      </c>
      <c r="T10" s="152">
        <f>T12</f>
        <v>1143156</v>
      </c>
      <c r="U10" s="160" t="s">
        <v>237</v>
      </c>
    </row>
    <row r="11" spans="1:21" ht="56.25" x14ac:dyDescent="0.2">
      <c r="A11" s="159"/>
      <c r="B11" s="210"/>
      <c r="C11" s="203"/>
      <c r="D11" s="189"/>
      <c r="E11" s="189"/>
      <c r="F11" s="189" t="s">
        <v>243</v>
      </c>
      <c r="G11" s="209"/>
      <c r="H11" s="208">
        <v>1</v>
      </c>
      <c r="I11" s="208">
        <v>2</v>
      </c>
      <c r="J11" s="177">
        <v>6700000000</v>
      </c>
      <c r="K11" s="207">
        <v>0</v>
      </c>
      <c r="L11" s="206">
        <v>585600</v>
      </c>
      <c r="M11" s="192">
        <v>0</v>
      </c>
      <c r="N11" s="192">
        <v>0</v>
      </c>
      <c r="O11" s="205">
        <v>0</v>
      </c>
      <c r="P11" s="152">
        <f>P13</f>
        <v>1138392.9099999999</v>
      </c>
      <c r="Q11" s="153" t="e">
        <f>Q13</f>
        <v>#REF!</v>
      </c>
      <c r="R11" s="153" t="e">
        <f>R13</f>
        <v>#REF!</v>
      </c>
      <c r="S11" s="152">
        <f>S13</f>
        <v>1140552</v>
      </c>
      <c r="T11" s="152">
        <f>T13</f>
        <v>1143156</v>
      </c>
      <c r="U11" s="160"/>
    </row>
    <row r="12" spans="1:21" ht="24.75" customHeight="1" x14ac:dyDescent="0.2">
      <c r="A12" s="159"/>
      <c r="B12" s="198"/>
      <c r="C12" s="203"/>
      <c r="D12" s="197" t="s">
        <v>285</v>
      </c>
      <c r="E12" s="197"/>
      <c r="F12" s="197"/>
      <c r="G12" s="168">
        <v>102</v>
      </c>
      <c r="H12" s="167">
        <v>1</v>
      </c>
      <c r="I12" s="167">
        <v>2</v>
      </c>
      <c r="J12" s="182">
        <v>6710000000</v>
      </c>
      <c r="K12" s="193">
        <v>0</v>
      </c>
      <c r="L12" s="192">
        <v>585600</v>
      </c>
      <c r="M12" s="192">
        <v>0</v>
      </c>
      <c r="N12" s="192">
        <v>0</v>
      </c>
      <c r="O12" s="192">
        <v>0</v>
      </c>
      <c r="P12" s="163">
        <f>P14</f>
        <v>1138392.9099999999</v>
      </c>
      <c r="Q12" s="191" t="e">
        <f>Q13</f>
        <v>#REF!</v>
      </c>
      <c r="R12" s="191" t="e">
        <f>R13</f>
        <v>#REF!</v>
      </c>
      <c r="S12" s="163">
        <f>S14</f>
        <v>1140552</v>
      </c>
      <c r="T12" s="163">
        <f>T14</f>
        <v>1143156</v>
      </c>
      <c r="U12" s="160" t="s">
        <v>237</v>
      </c>
    </row>
    <row r="13" spans="1:21" ht="14.25" customHeight="1" x14ac:dyDescent="0.2">
      <c r="A13" s="159"/>
      <c r="B13" s="198"/>
      <c r="C13" s="189"/>
      <c r="D13" s="194"/>
      <c r="E13" s="197" t="s">
        <v>284</v>
      </c>
      <c r="F13" s="197"/>
      <c r="G13" s="168">
        <v>102</v>
      </c>
      <c r="H13" s="167">
        <v>1</v>
      </c>
      <c r="I13" s="167">
        <v>2</v>
      </c>
      <c r="J13" s="182">
        <v>6710010010</v>
      </c>
      <c r="K13" s="193">
        <v>0</v>
      </c>
      <c r="L13" s="192">
        <v>585600</v>
      </c>
      <c r="M13" s="192">
        <v>0</v>
      </c>
      <c r="N13" s="192">
        <v>0</v>
      </c>
      <c r="O13" s="192">
        <v>0</v>
      </c>
      <c r="P13" s="163">
        <f>P14</f>
        <v>1138392.9099999999</v>
      </c>
      <c r="Q13" s="191" t="e">
        <f>#REF!</f>
        <v>#REF!</v>
      </c>
      <c r="R13" s="191" t="e">
        <f>#REF!</f>
        <v>#REF!</v>
      </c>
      <c r="S13" s="163">
        <f>S14</f>
        <v>1140552</v>
      </c>
      <c r="T13" s="163">
        <f>T14</f>
        <v>1143156</v>
      </c>
      <c r="U13" s="160"/>
    </row>
    <row r="14" spans="1:21" ht="23.25" customHeight="1" x14ac:dyDescent="0.2">
      <c r="A14" s="159"/>
      <c r="B14" s="198"/>
      <c r="C14" s="189"/>
      <c r="D14" s="194"/>
      <c r="E14" s="194"/>
      <c r="F14" s="222" t="s">
        <v>269</v>
      </c>
      <c r="G14" s="168">
        <v>102</v>
      </c>
      <c r="H14" s="167">
        <v>1</v>
      </c>
      <c r="I14" s="167">
        <v>2</v>
      </c>
      <c r="J14" s="182">
        <v>6710010010</v>
      </c>
      <c r="K14" s="193" t="s">
        <v>268</v>
      </c>
      <c r="L14" s="192">
        <v>585600</v>
      </c>
      <c r="M14" s="192">
        <v>0</v>
      </c>
      <c r="N14" s="192">
        <v>0</v>
      </c>
      <c r="O14" s="192">
        <v>0</v>
      </c>
      <c r="P14" s="163">
        <v>1138392.9099999999</v>
      </c>
      <c r="Q14" s="191">
        <v>764954</v>
      </c>
      <c r="R14" s="191">
        <v>764954</v>
      </c>
      <c r="S14" s="163">
        <v>1140552</v>
      </c>
      <c r="T14" s="163">
        <v>1143156</v>
      </c>
      <c r="U14" s="160"/>
    </row>
    <row r="15" spans="1:21" ht="45.75" customHeight="1" x14ac:dyDescent="0.2">
      <c r="A15" s="159"/>
      <c r="B15" s="210"/>
      <c r="C15" s="211" t="s">
        <v>283</v>
      </c>
      <c r="D15" s="211"/>
      <c r="E15" s="211"/>
      <c r="F15" s="211"/>
      <c r="G15" s="209">
        <v>104</v>
      </c>
      <c r="H15" s="208">
        <v>1</v>
      </c>
      <c r="I15" s="208">
        <v>4</v>
      </c>
      <c r="J15" s="177">
        <v>0</v>
      </c>
      <c r="K15" s="207">
        <v>0</v>
      </c>
      <c r="L15" s="206">
        <v>2189500</v>
      </c>
      <c r="M15" s="192">
        <v>0</v>
      </c>
      <c r="N15" s="192">
        <v>0</v>
      </c>
      <c r="O15" s="205">
        <v>0</v>
      </c>
      <c r="P15" s="152">
        <f>P16</f>
        <v>3416510.74</v>
      </c>
      <c r="Q15" s="153">
        <f>Q17</f>
        <v>3074094</v>
      </c>
      <c r="R15" s="153">
        <f>R17</f>
        <v>3074094</v>
      </c>
      <c r="S15" s="152">
        <f>S16</f>
        <v>3019000</v>
      </c>
      <c r="T15" s="152">
        <f>T17</f>
        <v>3031000</v>
      </c>
      <c r="U15" s="160" t="s">
        <v>237</v>
      </c>
    </row>
    <row r="16" spans="1:21" ht="54.75" customHeight="1" x14ac:dyDescent="0.2">
      <c r="A16" s="159"/>
      <c r="B16" s="210"/>
      <c r="C16" s="203"/>
      <c r="D16" s="189"/>
      <c r="E16" s="189"/>
      <c r="F16" s="189" t="s">
        <v>243</v>
      </c>
      <c r="G16" s="209"/>
      <c r="H16" s="208">
        <v>1</v>
      </c>
      <c r="I16" s="208">
        <v>4</v>
      </c>
      <c r="J16" s="177">
        <v>6700000000</v>
      </c>
      <c r="K16" s="207">
        <v>0</v>
      </c>
      <c r="L16" s="206"/>
      <c r="M16" s="192"/>
      <c r="N16" s="192"/>
      <c r="O16" s="205"/>
      <c r="P16" s="152">
        <f>P18</f>
        <v>3416510.74</v>
      </c>
      <c r="Q16" s="153">
        <f>Q18</f>
        <v>3074094</v>
      </c>
      <c r="R16" s="153">
        <f>R18</f>
        <v>3074094</v>
      </c>
      <c r="S16" s="152">
        <f>S18</f>
        <v>3019000</v>
      </c>
      <c r="T16" s="152">
        <f>T18</f>
        <v>3031000</v>
      </c>
      <c r="U16" s="160"/>
    </row>
    <row r="17" spans="1:37" ht="35.25" customHeight="1" x14ac:dyDescent="0.2">
      <c r="A17" s="159"/>
      <c r="B17" s="198"/>
      <c r="C17" s="203"/>
      <c r="D17" s="197" t="s">
        <v>282</v>
      </c>
      <c r="E17" s="197"/>
      <c r="F17" s="197"/>
      <c r="G17" s="209">
        <v>104</v>
      </c>
      <c r="H17" s="221">
        <v>1</v>
      </c>
      <c r="I17" s="221">
        <v>4</v>
      </c>
      <c r="J17" s="182">
        <v>6710000000</v>
      </c>
      <c r="K17" s="193">
        <v>0</v>
      </c>
      <c r="L17" s="206">
        <v>2189500</v>
      </c>
      <c r="M17" s="192">
        <v>0</v>
      </c>
      <c r="N17" s="192">
        <v>0</v>
      </c>
      <c r="O17" s="205">
        <v>0</v>
      </c>
      <c r="P17" s="163">
        <f>P18</f>
        <v>3416510.74</v>
      </c>
      <c r="Q17" s="191">
        <f>Q18</f>
        <v>3074094</v>
      </c>
      <c r="R17" s="191">
        <f>R18</f>
        <v>3074094</v>
      </c>
      <c r="S17" s="163">
        <f>S18</f>
        <v>3019000</v>
      </c>
      <c r="T17" s="163">
        <f>T18</f>
        <v>3031000</v>
      </c>
      <c r="U17" s="160" t="s">
        <v>237</v>
      </c>
    </row>
    <row r="18" spans="1:37" ht="14.25" customHeight="1" x14ac:dyDescent="0.2">
      <c r="A18" s="159"/>
      <c r="B18" s="198"/>
      <c r="C18" s="189"/>
      <c r="D18" s="223"/>
      <c r="E18" s="197" t="s">
        <v>281</v>
      </c>
      <c r="F18" s="197"/>
      <c r="G18" s="209">
        <v>104</v>
      </c>
      <c r="H18" s="221">
        <v>1</v>
      </c>
      <c r="I18" s="221">
        <v>4</v>
      </c>
      <c r="J18" s="182">
        <v>6710010020</v>
      </c>
      <c r="K18" s="193">
        <v>0</v>
      </c>
      <c r="L18" s="206">
        <v>2189500</v>
      </c>
      <c r="M18" s="192">
        <v>0</v>
      </c>
      <c r="N18" s="192">
        <v>0</v>
      </c>
      <c r="O18" s="205">
        <v>0</v>
      </c>
      <c r="P18" s="163">
        <f>P19+P20+P21+P22</f>
        <v>3416510.74</v>
      </c>
      <c r="Q18" s="191">
        <f>Q19+Q20+Q21+Q22</f>
        <v>3074094</v>
      </c>
      <c r="R18" s="191">
        <f>R19+R20+R21+R22</f>
        <v>3074094</v>
      </c>
      <c r="S18" s="163">
        <f>S19+S20+S21+S22</f>
        <v>3019000</v>
      </c>
      <c r="T18" s="163">
        <f>T19+T20+T21+T22</f>
        <v>3031000</v>
      </c>
      <c r="U18" s="160" t="s">
        <v>237</v>
      </c>
    </row>
    <row r="19" spans="1:37" ht="21.75" customHeight="1" x14ac:dyDescent="0.2">
      <c r="A19" s="159"/>
      <c r="B19" s="198"/>
      <c r="C19" s="189"/>
      <c r="D19" s="194"/>
      <c r="E19" s="223"/>
      <c r="F19" s="222" t="s">
        <v>269</v>
      </c>
      <c r="G19" s="209">
        <v>104</v>
      </c>
      <c r="H19" s="221">
        <v>1</v>
      </c>
      <c r="I19" s="221">
        <v>4</v>
      </c>
      <c r="J19" s="182">
        <v>6710010020</v>
      </c>
      <c r="K19" s="193" t="s">
        <v>268</v>
      </c>
      <c r="L19" s="206">
        <v>1396500</v>
      </c>
      <c r="M19" s="192">
        <v>0</v>
      </c>
      <c r="N19" s="192">
        <v>0</v>
      </c>
      <c r="O19" s="205">
        <v>0</v>
      </c>
      <c r="P19" s="163">
        <v>2727865.74</v>
      </c>
      <c r="Q19" s="191">
        <v>1859130</v>
      </c>
      <c r="R19" s="191">
        <v>1859130</v>
      </c>
      <c r="S19" s="163">
        <v>2343600</v>
      </c>
      <c r="T19" s="163">
        <v>2343600</v>
      </c>
      <c r="U19" s="160" t="s">
        <v>237</v>
      </c>
    </row>
    <row r="20" spans="1:37" ht="21.75" customHeight="1" x14ac:dyDescent="0.2">
      <c r="A20" s="159"/>
      <c r="B20" s="198"/>
      <c r="C20" s="189"/>
      <c r="D20" s="194"/>
      <c r="E20" s="223"/>
      <c r="F20" s="222" t="s">
        <v>251</v>
      </c>
      <c r="G20" s="209">
        <v>104</v>
      </c>
      <c r="H20" s="221">
        <v>1</v>
      </c>
      <c r="I20" s="221">
        <v>4</v>
      </c>
      <c r="J20" s="182">
        <v>6710010020</v>
      </c>
      <c r="K20" s="193" t="s">
        <v>250</v>
      </c>
      <c r="L20" s="206">
        <v>721000</v>
      </c>
      <c r="M20" s="192">
        <v>0</v>
      </c>
      <c r="N20" s="192">
        <v>0</v>
      </c>
      <c r="O20" s="205">
        <v>0</v>
      </c>
      <c r="P20" s="163">
        <v>585245</v>
      </c>
      <c r="Q20" s="191">
        <v>1114980</v>
      </c>
      <c r="R20" s="191">
        <v>1114980</v>
      </c>
      <c r="S20" s="163">
        <v>572000</v>
      </c>
      <c r="T20" s="163">
        <v>584000</v>
      </c>
      <c r="U20" s="160" t="s">
        <v>237</v>
      </c>
    </row>
    <row r="21" spans="1:37" ht="14.25" customHeight="1" x14ac:dyDescent="0.2">
      <c r="A21" s="159"/>
      <c r="B21" s="198"/>
      <c r="C21" s="189"/>
      <c r="D21" s="194"/>
      <c r="E21" s="223"/>
      <c r="F21" s="222" t="s">
        <v>62</v>
      </c>
      <c r="G21" s="209">
        <v>104</v>
      </c>
      <c r="H21" s="221">
        <v>1</v>
      </c>
      <c r="I21" s="221">
        <v>4</v>
      </c>
      <c r="J21" s="201">
        <v>6710010020</v>
      </c>
      <c r="K21" s="193" t="s">
        <v>280</v>
      </c>
      <c r="L21" s="206">
        <v>37000</v>
      </c>
      <c r="M21" s="192">
        <v>0</v>
      </c>
      <c r="N21" s="192">
        <v>0</v>
      </c>
      <c r="O21" s="205">
        <v>0</v>
      </c>
      <c r="P21" s="163">
        <v>23400</v>
      </c>
      <c r="Q21" s="191">
        <v>19984</v>
      </c>
      <c r="R21" s="191">
        <v>19984</v>
      </c>
      <c r="S21" s="163">
        <v>23400</v>
      </c>
      <c r="T21" s="163">
        <v>23400</v>
      </c>
      <c r="U21" s="160" t="s">
        <v>237</v>
      </c>
    </row>
    <row r="22" spans="1:37" x14ac:dyDescent="0.2">
      <c r="A22" s="159"/>
      <c r="B22" s="198"/>
      <c r="C22" s="189"/>
      <c r="D22" s="194"/>
      <c r="E22" s="223"/>
      <c r="F22" s="222" t="s">
        <v>279</v>
      </c>
      <c r="G22" s="209">
        <v>104</v>
      </c>
      <c r="H22" s="221">
        <v>1</v>
      </c>
      <c r="I22" s="221">
        <v>4</v>
      </c>
      <c r="J22" s="201">
        <v>6710010020</v>
      </c>
      <c r="K22" s="193" t="s">
        <v>278</v>
      </c>
      <c r="L22" s="206">
        <v>35000</v>
      </c>
      <c r="M22" s="192">
        <v>0</v>
      </c>
      <c r="N22" s="192">
        <v>0</v>
      </c>
      <c r="O22" s="205">
        <v>0</v>
      </c>
      <c r="P22" s="163">
        <v>80000</v>
      </c>
      <c r="Q22" s="191">
        <v>80000</v>
      </c>
      <c r="R22" s="191">
        <v>80000</v>
      </c>
      <c r="S22" s="163">
        <v>80000</v>
      </c>
      <c r="T22" s="163">
        <v>80000</v>
      </c>
      <c r="U22" s="160" t="s">
        <v>237</v>
      </c>
    </row>
    <row r="23" spans="1:37" ht="38.25" customHeight="1" x14ac:dyDescent="0.2">
      <c r="A23" s="159"/>
      <c r="B23" s="198"/>
      <c r="C23" s="262" t="s">
        <v>224</v>
      </c>
      <c r="D23" s="260"/>
      <c r="E23" s="260"/>
      <c r="F23" s="260"/>
      <c r="G23" s="235"/>
      <c r="H23" s="208">
        <v>1</v>
      </c>
      <c r="I23" s="208">
        <v>6</v>
      </c>
      <c r="J23" s="253">
        <v>0</v>
      </c>
      <c r="K23" s="207">
        <v>0</v>
      </c>
      <c r="L23" s="233"/>
      <c r="M23" s="232"/>
      <c r="N23" s="232"/>
      <c r="O23" s="231"/>
      <c r="P23" s="152">
        <f>P27</f>
        <v>58100</v>
      </c>
      <c r="Q23" s="153"/>
      <c r="R23" s="153"/>
      <c r="S23" s="152">
        <f>S27</f>
        <v>58100</v>
      </c>
      <c r="T23" s="152">
        <f>T27</f>
        <v>58100</v>
      </c>
      <c r="U23" s="160"/>
    </row>
    <row r="24" spans="1:37" ht="45.75" customHeight="1" x14ac:dyDescent="0.2">
      <c r="A24" s="159"/>
      <c r="B24" s="261" t="s">
        <v>277</v>
      </c>
      <c r="C24" s="260"/>
      <c r="D24" s="260"/>
      <c r="E24" s="260"/>
      <c r="F24" s="260"/>
      <c r="G24" s="235"/>
      <c r="H24" s="208">
        <v>1</v>
      </c>
      <c r="I24" s="208">
        <v>6</v>
      </c>
      <c r="J24" s="253">
        <v>6700000000</v>
      </c>
      <c r="K24" s="207">
        <v>0</v>
      </c>
      <c r="L24" s="233"/>
      <c r="M24" s="232"/>
      <c r="N24" s="232"/>
      <c r="O24" s="231"/>
      <c r="P24" s="152">
        <f>P27</f>
        <v>58100</v>
      </c>
      <c r="Q24" s="153"/>
      <c r="R24" s="153"/>
      <c r="S24" s="152">
        <f>S27</f>
        <v>58100</v>
      </c>
      <c r="T24" s="152">
        <f>T27</f>
        <v>58100</v>
      </c>
      <c r="U24" s="160"/>
    </row>
    <row r="25" spans="1:37" ht="37.5" customHeight="1" x14ac:dyDescent="0.2">
      <c r="A25" s="159"/>
      <c r="B25" s="198"/>
      <c r="C25" s="226"/>
      <c r="D25" s="259" t="s">
        <v>276</v>
      </c>
      <c r="E25" s="258"/>
      <c r="F25" s="258"/>
      <c r="G25" s="209"/>
      <c r="H25" s="221">
        <v>1</v>
      </c>
      <c r="I25" s="221">
        <v>6</v>
      </c>
      <c r="J25" s="256">
        <v>6710000000</v>
      </c>
      <c r="K25" s="193">
        <v>0</v>
      </c>
      <c r="L25" s="206"/>
      <c r="M25" s="192"/>
      <c r="N25" s="192"/>
      <c r="O25" s="205"/>
      <c r="P25" s="163">
        <f>P27</f>
        <v>58100</v>
      </c>
      <c r="Q25" s="191"/>
      <c r="R25" s="191"/>
      <c r="S25" s="163">
        <f>S27</f>
        <v>58100</v>
      </c>
      <c r="T25" s="163">
        <f>T27</f>
        <v>58100</v>
      </c>
      <c r="U25" s="160"/>
    </row>
    <row r="26" spans="1:37" ht="35.25" customHeight="1" x14ac:dyDescent="0.2">
      <c r="A26" s="159"/>
      <c r="B26" s="198"/>
      <c r="C26" s="226"/>
      <c r="D26" s="238"/>
      <c r="E26" s="237"/>
      <c r="F26" s="257" t="s">
        <v>275</v>
      </c>
      <c r="G26" s="209"/>
      <c r="H26" s="221">
        <v>1</v>
      </c>
      <c r="I26" s="221">
        <v>6</v>
      </c>
      <c r="J26" s="256">
        <v>6710010080</v>
      </c>
      <c r="K26" s="193">
        <v>0</v>
      </c>
      <c r="L26" s="206"/>
      <c r="M26" s="192"/>
      <c r="N26" s="192"/>
      <c r="O26" s="205"/>
      <c r="P26" s="163">
        <f>P27</f>
        <v>58100</v>
      </c>
      <c r="Q26" s="191"/>
      <c r="R26" s="191"/>
      <c r="S26" s="163">
        <f>S27</f>
        <v>58100</v>
      </c>
      <c r="T26" s="163">
        <f>T27</f>
        <v>58100</v>
      </c>
      <c r="U26" s="160"/>
    </row>
    <row r="27" spans="1:37" x14ac:dyDescent="0.2">
      <c r="A27" s="159"/>
      <c r="B27" s="198"/>
      <c r="C27" s="226"/>
      <c r="D27" s="238"/>
      <c r="E27" s="237"/>
      <c r="F27" s="222" t="s">
        <v>62</v>
      </c>
      <c r="G27" s="209"/>
      <c r="H27" s="221">
        <v>1</v>
      </c>
      <c r="I27" s="221">
        <v>6</v>
      </c>
      <c r="J27" s="255">
        <v>6710010080</v>
      </c>
      <c r="K27" s="193">
        <v>540</v>
      </c>
      <c r="L27" s="206"/>
      <c r="M27" s="192"/>
      <c r="N27" s="192"/>
      <c r="O27" s="205"/>
      <c r="P27" s="163">
        <v>58100</v>
      </c>
      <c r="Q27" s="191">
        <v>53938</v>
      </c>
      <c r="R27" s="191">
        <v>53938</v>
      </c>
      <c r="S27" s="163">
        <v>58100</v>
      </c>
      <c r="T27" s="163">
        <v>58100</v>
      </c>
      <c r="U27" s="160"/>
      <c r="AK27" s="252"/>
    </row>
    <row r="28" spans="1:37" x14ac:dyDescent="0.2">
      <c r="A28" s="159"/>
      <c r="B28" s="198"/>
      <c r="C28" s="254" t="s">
        <v>223</v>
      </c>
      <c r="D28" s="254"/>
      <c r="E28" s="254"/>
      <c r="F28" s="254"/>
      <c r="G28" s="235"/>
      <c r="H28" s="208">
        <v>1</v>
      </c>
      <c r="I28" s="208">
        <v>13</v>
      </c>
      <c r="J28" s="253">
        <v>0</v>
      </c>
      <c r="K28" s="207">
        <v>0</v>
      </c>
      <c r="L28" s="233"/>
      <c r="M28" s="232"/>
      <c r="N28" s="232"/>
      <c r="O28" s="231"/>
      <c r="P28" s="152">
        <f>P29</f>
        <v>3700</v>
      </c>
      <c r="Q28" s="153"/>
      <c r="R28" s="153"/>
      <c r="S28" s="152">
        <f>S31</f>
        <v>3900</v>
      </c>
      <c r="T28" s="152">
        <f>T31</f>
        <v>4000</v>
      </c>
      <c r="U28" s="160"/>
      <c r="AK28" s="252"/>
    </row>
    <row r="29" spans="1:37" ht="22.5" x14ac:dyDescent="0.2">
      <c r="A29" s="159"/>
      <c r="B29" s="198"/>
      <c r="C29" s="189"/>
      <c r="D29" s="194"/>
      <c r="E29" s="194"/>
      <c r="F29" s="251" t="s">
        <v>274</v>
      </c>
      <c r="G29" s="209"/>
      <c r="H29" s="221">
        <v>1</v>
      </c>
      <c r="I29" s="221">
        <v>13</v>
      </c>
      <c r="J29" s="229">
        <v>7700000000</v>
      </c>
      <c r="K29" s="193">
        <v>0</v>
      </c>
      <c r="L29" s="206"/>
      <c r="M29" s="192"/>
      <c r="N29" s="192"/>
      <c r="O29" s="205"/>
      <c r="P29" s="163">
        <f>P30</f>
        <v>3700</v>
      </c>
      <c r="Q29" s="191"/>
      <c r="R29" s="191"/>
      <c r="S29" s="163">
        <f>S31</f>
        <v>3900</v>
      </c>
      <c r="T29" s="163">
        <v>3000</v>
      </c>
      <c r="U29" s="160"/>
      <c r="AK29" s="252"/>
    </row>
    <row r="30" spans="1:37" ht="22.5" x14ac:dyDescent="0.2">
      <c r="A30" s="159"/>
      <c r="B30" s="198"/>
      <c r="C30" s="189"/>
      <c r="D30" s="194"/>
      <c r="E30" s="194"/>
      <c r="F30" s="251" t="s">
        <v>273</v>
      </c>
      <c r="G30" s="209"/>
      <c r="H30" s="221">
        <v>1</v>
      </c>
      <c r="I30" s="221">
        <v>13</v>
      </c>
      <c r="J30" s="229">
        <v>7700095100</v>
      </c>
      <c r="K30" s="193">
        <v>0</v>
      </c>
      <c r="L30" s="206"/>
      <c r="M30" s="192"/>
      <c r="N30" s="192"/>
      <c r="O30" s="205"/>
      <c r="P30" s="163">
        <f>P31</f>
        <v>3700</v>
      </c>
      <c r="Q30" s="191"/>
      <c r="R30" s="191"/>
      <c r="S30" s="163">
        <f>S31</f>
        <v>3900</v>
      </c>
      <c r="T30" s="163">
        <v>3000</v>
      </c>
      <c r="U30" s="160"/>
      <c r="AK30" s="252"/>
    </row>
    <row r="31" spans="1:37" x14ac:dyDescent="0.2">
      <c r="A31" s="159"/>
      <c r="B31" s="198"/>
      <c r="C31" s="189"/>
      <c r="D31" s="194"/>
      <c r="E31" s="194"/>
      <c r="F31" s="251" t="s">
        <v>272</v>
      </c>
      <c r="G31" s="209"/>
      <c r="H31" s="221">
        <v>1</v>
      </c>
      <c r="I31" s="221">
        <v>13</v>
      </c>
      <c r="J31" s="229">
        <v>7700095100</v>
      </c>
      <c r="K31" s="193">
        <v>850</v>
      </c>
      <c r="L31" s="206"/>
      <c r="M31" s="192"/>
      <c r="N31" s="192"/>
      <c r="O31" s="205"/>
      <c r="P31" s="163">
        <v>3700</v>
      </c>
      <c r="Q31" s="191"/>
      <c r="R31" s="191"/>
      <c r="S31" s="163">
        <v>3900</v>
      </c>
      <c r="T31" s="163">
        <v>4000</v>
      </c>
      <c r="U31" s="160"/>
    </row>
    <row r="32" spans="1:37" ht="14.25" customHeight="1" x14ac:dyDescent="0.2">
      <c r="A32" s="159"/>
      <c r="B32" s="236" t="s">
        <v>222</v>
      </c>
      <c r="C32" s="236"/>
      <c r="D32" s="236"/>
      <c r="E32" s="236"/>
      <c r="F32" s="236"/>
      <c r="G32" s="209">
        <v>200</v>
      </c>
      <c r="H32" s="208">
        <v>2</v>
      </c>
      <c r="I32" s="208">
        <v>0</v>
      </c>
      <c r="J32" s="177">
        <v>0</v>
      </c>
      <c r="K32" s="207">
        <v>0</v>
      </c>
      <c r="L32" s="206">
        <v>167500</v>
      </c>
      <c r="M32" s="192">
        <v>0</v>
      </c>
      <c r="N32" s="192">
        <v>0</v>
      </c>
      <c r="O32" s="205">
        <v>0</v>
      </c>
      <c r="P32" s="152">
        <f>P33</f>
        <v>261700</v>
      </c>
      <c r="Q32" s="153">
        <f>Q33</f>
        <v>237615.33</v>
      </c>
      <c r="R32" s="153">
        <f>R33</f>
        <v>237615.33</v>
      </c>
      <c r="S32" s="152">
        <f>S33</f>
        <v>270500</v>
      </c>
      <c r="T32" s="152">
        <f>T33</f>
        <v>280100</v>
      </c>
      <c r="U32" s="160" t="s">
        <v>237</v>
      </c>
    </row>
    <row r="33" spans="1:21" ht="16.5" customHeight="1" x14ac:dyDescent="0.2">
      <c r="A33" s="159"/>
      <c r="B33" s="210"/>
      <c r="C33" s="250" t="s">
        <v>221</v>
      </c>
      <c r="D33" s="250"/>
      <c r="E33" s="250"/>
      <c r="F33" s="250"/>
      <c r="G33" s="219">
        <v>203</v>
      </c>
      <c r="H33" s="218">
        <v>2</v>
      </c>
      <c r="I33" s="218">
        <v>3</v>
      </c>
      <c r="J33" s="217">
        <v>0</v>
      </c>
      <c r="K33" s="216">
        <v>0</v>
      </c>
      <c r="L33" s="215">
        <v>167500</v>
      </c>
      <c r="M33" s="214">
        <v>0</v>
      </c>
      <c r="N33" s="214">
        <v>0</v>
      </c>
      <c r="O33" s="213">
        <v>0</v>
      </c>
      <c r="P33" s="152">
        <f>P35</f>
        <v>261700</v>
      </c>
      <c r="Q33" s="153">
        <f>Q35</f>
        <v>237615.33</v>
      </c>
      <c r="R33" s="153">
        <f>R35</f>
        <v>237615.33</v>
      </c>
      <c r="S33" s="152">
        <f>S35</f>
        <v>270500</v>
      </c>
      <c r="T33" s="152">
        <f>T35</f>
        <v>280100</v>
      </c>
      <c r="U33" s="160" t="s">
        <v>237</v>
      </c>
    </row>
    <row r="34" spans="1:21" ht="57" customHeight="1" x14ac:dyDescent="0.2">
      <c r="A34" s="159"/>
      <c r="B34" s="210"/>
      <c r="C34" s="249"/>
      <c r="D34" s="245"/>
      <c r="E34" s="245"/>
      <c r="F34" s="245" t="s">
        <v>243</v>
      </c>
      <c r="G34" s="219"/>
      <c r="H34" s="218">
        <v>2</v>
      </c>
      <c r="I34" s="218">
        <v>3</v>
      </c>
      <c r="J34" s="177">
        <v>6700000000</v>
      </c>
      <c r="K34" s="216">
        <v>0</v>
      </c>
      <c r="L34" s="215"/>
      <c r="M34" s="214"/>
      <c r="N34" s="214"/>
      <c r="O34" s="213"/>
      <c r="P34" s="152">
        <f>P36</f>
        <v>261700</v>
      </c>
      <c r="Q34" s="153">
        <f>Q36</f>
        <v>237615.33</v>
      </c>
      <c r="R34" s="153">
        <f>R36</f>
        <v>237615.33</v>
      </c>
      <c r="S34" s="152">
        <f>S37+S38</f>
        <v>270500</v>
      </c>
      <c r="T34" s="152">
        <f>T36</f>
        <v>280100</v>
      </c>
      <c r="U34" s="160"/>
    </row>
    <row r="35" spans="1:21" ht="22.5" customHeight="1" x14ac:dyDescent="0.2">
      <c r="A35" s="159"/>
      <c r="B35" s="198"/>
      <c r="C35" s="249"/>
      <c r="D35" s="248" t="s">
        <v>271</v>
      </c>
      <c r="E35" s="248"/>
      <c r="F35" s="248"/>
      <c r="G35" s="247">
        <v>203</v>
      </c>
      <c r="H35" s="246">
        <v>2</v>
      </c>
      <c r="I35" s="246">
        <v>3</v>
      </c>
      <c r="J35" s="182">
        <v>6720000000</v>
      </c>
      <c r="K35" s="240">
        <v>0</v>
      </c>
      <c r="L35" s="214">
        <v>167500</v>
      </c>
      <c r="M35" s="214">
        <v>0</v>
      </c>
      <c r="N35" s="214">
        <v>0</v>
      </c>
      <c r="O35" s="214">
        <v>0</v>
      </c>
      <c r="P35" s="163">
        <f>P36</f>
        <v>261700</v>
      </c>
      <c r="Q35" s="191">
        <f>Q36</f>
        <v>237615.33</v>
      </c>
      <c r="R35" s="191">
        <f>R36</f>
        <v>237615.33</v>
      </c>
      <c r="S35" s="163">
        <f>S36</f>
        <v>270500</v>
      </c>
      <c r="T35" s="163">
        <f>T36</f>
        <v>280100</v>
      </c>
      <c r="U35" s="160" t="s">
        <v>237</v>
      </c>
    </row>
    <row r="36" spans="1:21" ht="27" customHeight="1" x14ac:dyDescent="0.2">
      <c r="A36" s="159"/>
      <c r="B36" s="198"/>
      <c r="C36" s="245"/>
      <c r="D36" s="244"/>
      <c r="E36" s="248" t="s">
        <v>270</v>
      </c>
      <c r="F36" s="248"/>
      <c r="G36" s="247">
        <v>203</v>
      </c>
      <c r="H36" s="246">
        <v>2</v>
      </c>
      <c r="I36" s="246">
        <v>3</v>
      </c>
      <c r="J36" s="182">
        <v>6720051180</v>
      </c>
      <c r="K36" s="240">
        <v>0</v>
      </c>
      <c r="L36" s="214">
        <v>167500</v>
      </c>
      <c r="M36" s="214">
        <v>0</v>
      </c>
      <c r="N36" s="214">
        <v>0</v>
      </c>
      <c r="O36" s="214">
        <v>0</v>
      </c>
      <c r="P36" s="163">
        <f>P37+P38</f>
        <v>261700</v>
      </c>
      <c r="Q36" s="191">
        <f>Q37+Q38</f>
        <v>237615.33</v>
      </c>
      <c r="R36" s="191">
        <f>R37+R38</f>
        <v>237615.33</v>
      </c>
      <c r="S36" s="163">
        <f>S37+S38</f>
        <v>270500</v>
      </c>
      <c r="T36" s="163">
        <f>T37+T38</f>
        <v>280100</v>
      </c>
      <c r="U36" s="160" t="s">
        <v>237</v>
      </c>
    </row>
    <row r="37" spans="1:21" ht="24" customHeight="1" x14ac:dyDescent="0.2">
      <c r="A37" s="159"/>
      <c r="B37" s="198"/>
      <c r="C37" s="245"/>
      <c r="D37" s="244"/>
      <c r="E37" s="243"/>
      <c r="F37" s="242" t="s">
        <v>269</v>
      </c>
      <c r="G37" s="219">
        <v>203</v>
      </c>
      <c r="H37" s="241">
        <v>2</v>
      </c>
      <c r="I37" s="241">
        <v>3</v>
      </c>
      <c r="J37" s="182">
        <v>6720051180</v>
      </c>
      <c r="K37" s="240" t="s">
        <v>268</v>
      </c>
      <c r="L37" s="215">
        <v>146900</v>
      </c>
      <c r="M37" s="214">
        <v>0</v>
      </c>
      <c r="N37" s="214">
        <v>0</v>
      </c>
      <c r="O37" s="213">
        <v>0</v>
      </c>
      <c r="P37" s="163">
        <v>256984.33</v>
      </c>
      <c r="Q37" s="191">
        <v>230149.33</v>
      </c>
      <c r="R37" s="191">
        <v>230149.33</v>
      </c>
      <c r="S37" s="163">
        <v>260400</v>
      </c>
      <c r="T37" s="163">
        <v>273420</v>
      </c>
      <c r="U37" s="160" t="s">
        <v>237</v>
      </c>
    </row>
    <row r="38" spans="1:21" ht="21.75" customHeight="1" x14ac:dyDescent="0.2">
      <c r="A38" s="159"/>
      <c r="B38" s="198"/>
      <c r="C38" s="245"/>
      <c r="D38" s="244"/>
      <c r="E38" s="243"/>
      <c r="F38" s="242" t="s">
        <v>251</v>
      </c>
      <c r="G38" s="219">
        <v>203</v>
      </c>
      <c r="H38" s="241">
        <v>2</v>
      </c>
      <c r="I38" s="241">
        <v>3</v>
      </c>
      <c r="J38" s="182">
        <v>6720051180</v>
      </c>
      <c r="K38" s="240" t="s">
        <v>250</v>
      </c>
      <c r="L38" s="215">
        <v>20600</v>
      </c>
      <c r="M38" s="214">
        <v>0</v>
      </c>
      <c r="N38" s="214">
        <v>0</v>
      </c>
      <c r="O38" s="213">
        <v>0</v>
      </c>
      <c r="P38" s="163">
        <v>4715.67</v>
      </c>
      <c r="Q38" s="191">
        <v>7466</v>
      </c>
      <c r="R38" s="191">
        <v>7466</v>
      </c>
      <c r="S38" s="163">
        <v>10100</v>
      </c>
      <c r="T38" s="163">
        <v>6680</v>
      </c>
      <c r="U38" s="160" t="s">
        <v>237</v>
      </c>
    </row>
    <row r="39" spans="1:21" ht="21.75" customHeight="1" x14ac:dyDescent="0.2">
      <c r="A39" s="159"/>
      <c r="B39" s="236" t="s">
        <v>220</v>
      </c>
      <c r="C39" s="236"/>
      <c r="D39" s="236"/>
      <c r="E39" s="236"/>
      <c r="F39" s="236"/>
      <c r="G39" s="209">
        <v>300</v>
      </c>
      <c r="H39" s="208">
        <v>3</v>
      </c>
      <c r="I39" s="208">
        <v>0</v>
      </c>
      <c r="J39" s="177">
        <v>0</v>
      </c>
      <c r="K39" s="207">
        <v>0</v>
      </c>
      <c r="L39" s="206">
        <v>126000</v>
      </c>
      <c r="M39" s="192">
        <v>0</v>
      </c>
      <c r="N39" s="192">
        <v>0</v>
      </c>
      <c r="O39" s="205">
        <v>0</v>
      </c>
      <c r="P39" s="152">
        <f>P40+P45</f>
        <v>430000</v>
      </c>
      <c r="Q39" s="153" t="e">
        <f>#REF!+Q40+Q45</f>
        <v>#REF!</v>
      </c>
      <c r="R39" s="153" t="e">
        <f>#REF!+R40+R45</f>
        <v>#REF!</v>
      </c>
      <c r="S39" s="152">
        <f>S40+S45</f>
        <v>430000</v>
      </c>
      <c r="T39" s="152">
        <f>T40+T45</f>
        <v>430000</v>
      </c>
      <c r="U39" s="160" t="s">
        <v>237</v>
      </c>
    </row>
    <row r="40" spans="1:21" ht="14.25" customHeight="1" x14ac:dyDescent="0.2">
      <c r="A40" s="159"/>
      <c r="B40" s="210"/>
      <c r="C40" s="211" t="s">
        <v>219</v>
      </c>
      <c r="D40" s="211"/>
      <c r="E40" s="211"/>
      <c r="F40" s="211"/>
      <c r="G40" s="168">
        <v>310</v>
      </c>
      <c r="H40" s="178">
        <v>3</v>
      </c>
      <c r="I40" s="178">
        <v>10</v>
      </c>
      <c r="J40" s="239">
        <v>0</v>
      </c>
      <c r="K40" s="207">
        <v>0</v>
      </c>
      <c r="L40" s="192">
        <v>95400</v>
      </c>
      <c r="M40" s="192">
        <v>0</v>
      </c>
      <c r="N40" s="192">
        <v>0</v>
      </c>
      <c r="O40" s="192">
        <v>0</v>
      </c>
      <c r="P40" s="152">
        <f>P42</f>
        <v>400000</v>
      </c>
      <c r="Q40" s="153" t="e">
        <f>Q42</f>
        <v>#REF!</v>
      </c>
      <c r="R40" s="153" t="e">
        <f>R42</f>
        <v>#REF!</v>
      </c>
      <c r="S40" s="152">
        <f>S42</f>
        <v>400000</v>
      </c>
      <c r="T40" s="152">
        <f>T42</f>
        <v>400000</v>
      </c>
      <c r="U40" s="160" t="s">
        <v>237</v>
      </c>
    </row>
    <row r="41" spans="1:21" ht="55.5" customHeight="1" x14ac:dyDescent="0.2">
      <c r="A41" s="159"/>
      <c r="B41" s="210"/>
      <c r="C41" s="189"/>
      <c r="D41" s="189"/>
      <c r="E41" s="189"/>
      <c r="F41" s="189" t="s">
        <v>243</v>
      </c>
      <c r="G41" s="168"/>
      <c r="H41" s="178">
        <v>3</v>
      </c>
      <c r="I41" s="178">
        <v>10</v>
      </c>
      <c r="J41" s="177">
        <v>6700000000</v>
      </c>
      <c r="K41" s="207">
        <v>0</v>
      </c>
      <c r="L41" s="192"/>
      <c r="M41" s="192"/>
      <c r="N41" s="192"/>
      <c r="O41" s="192"/>
      <c r="P41" s="152">
        <f>P43</f>
        <v>400000</v>
      </c>
      <c r="Q41" s="153" t="e">
        <f>Q43</f>
        <v>#REF!</v>
      </c>
      <c r="R41" s="153" t="e">
        <f>R43</f>
        <v>#REF!</v>
      </c>
      <c r="S41" s="152">
        <f>S43</f>
        <v>400000</v>
      </c>
      <c r="T41" s="152">
        <f>T43</f>
        <v>400000</v>
      </c>
      <c r="U41" s="160"/>
    </row>
    <row r="42" spans="1:21" ht="36" customHeight="1" x14ac:dyDescent="0.2">
      <c r="A42" s="159"/>
      <c r="B42" s="198"/>
      <c r="C42" s="189"/>
      <c r="D42" s="197" t="s">
        <v>267</v>
      </c>
      <c r="E42" s="197"/>
      <c r="F42" s="197"/>
      <c r="G42" s="168">
        <v>310</v>
      </c>
      <c r="H42" s="167">
        <v>3</v>
      </c>
      <c r="I42" s="167">
        <v>10</v>
      </c>
      <c r="J42" s="182">
        <v>6730000000</v>
      </c>
      <c r="K42" s="193">
        <v>0</v>
      </c>
      <c r="L42" s="192">
        <v>95400</v>
      </c>
      <c r="M42" s="192">
        <v>0</v>
      </c>
      <c r="N42" s="192">
        <v>0</v>
      </c>
      <c r="O42" s="192">
        <v>0</v>
      </c>
      <c r="P42" s="163">
        <f>P43</f>
        <v>400000</v>
      </c>
      <c r="Q42" s="191" t="e">
        <f>Q43</f>
        <v>#REF!</v>
      </c>
      <c r="R42" s="191" t="e">
        <f>R43</f>
        <v>#REF!</v>
      </c>
      <c r="S42" s="163">
        <f>S43</f>
        <v>400000</v>
      </c>
      <c r="T42" s="163">
        <f>T43</f>
        <v>400000</v>
      </c>
      <c r="U42" s="160" t="s">
        <v>237</v>
      </c>
    </row>
    <row r="43" spans="1:21" ht="34.5" customHeight="1" x14ac:dyDescent="0.2">
      <c r="A43" s="159"/>
      <c r="B43" s="198"/>
      <c r="C43" s="189"/>
      <c r="D43" s="223"/>
      <c r="E43" s="197" t="s">
        <v>266</v>
      </c>
      <c r="F43" s="197"/>
      <c r="G43" s="209">
        <v>310</v>
      </c>
      <c r="H43" s="167">
        <v>3</v>
      </c>
      <c r="I43" s="167">
        <v>10</v>
      </c>
      <c r="J43" s="182">
        <v>6730095020</v>
      </c>
      <c r="K43" s="193">
        <v>0</v>
      </c>
      <c r="L43" s="192">
        <v>95400</v>
      </c>
      <c r="M43" s="192">
        <v>0</v>
      </c>
      <c r="N43" s="192">
        <v>0</v>
      </c>
      <c r="O43" s="192">
        <v>0</v>
      </c>
      <c r="P43" s="163">
        <f>P44</f>
        <v>400000</v>
      </c>
      <c r="Q43" s="191" t="e">
        <f>#REF!+Q44</f>
        <v>#REF!</v>
      </c>
      <c r="R43" s="191" t="e">
        <f>#REF!+R44</f>
        <v>#REF!</v>
      </c>
      <c r="S43" s="163">
        <f>S44</f>
        <v>400000</v>
      </c>
      <c r="T43" s="163">
        <f>T44</f>
        <v>400000</v>
      </c>
      <c r="U43" s="160" t="s">
        <v>237</v>
      </c>
    </row>
    <row r="44" spans="1:21" ht="21.75" customHeight="1" x14ac:dyDescent="0.2">
      <c r="A44" s="159"/>
      <c r="B44" s="198"/>
      <c r="C44" s="189"/>
      <c r="D44" s="194"/>
      <c r="E44" s="223"/>
      <c r="F44" s="222" t="s">
        <v>251</v>
      </c>
      <c r="G44" s="209">
        <v>310</v>
      </c>
      <c r="H44" s="221">
        <v>3</v>
      </c>
      <c r="I44" s="221">
        <v>10</v>
      </c>
      <c r="J44" s="182">
        <v>6730095020</v>
      </c>
      <c r="K44" s="193" t="s">
        <v>250</v>
      </c>
      <c r="L44" s="206">
        <v>85000</v>
      </c>
      <c r="M44" s="192">
        <v>0</v>
      </c>
      <c r="N44" s="192">
        <v>0</v>
      </c>
      <c r="O44" s="205">
        <v>0</v>
      </c>
      <c r="P44" s="163">
        <v>400000</v>
      </c>
      <c r="Q44" s="191">
        <v>390300</v>
      </c>
      <c r="R44" s="191">
        <v>390300</v>
      </c>
      <c r="S44" s="163">
        <v>400000</v>
      </c>
      <c r="T44" s="163">
        <v>400000</v>
      </c>
      <c r="U44" s="160" t="s">
        <v>237</v>
      </c>
    </row>
    <row r="45" spans="1:21" ht="25.5" customHeight="1" x14ac:dyDescent="0.2">
      <c r="A45" s="159"/>
      <c r="B45" s="198"/>
      <c r="C45" s="181" t="s">
        <v>218</v>
      </c>
      <c r="D45" s="180"/>
      <c r="E45" s="180"/>
      <c r="F45" s="179"/>
      <c r="G45" s="235"/>
      <c r="H45" s="208">
        <v>3</v>
      </c>
      <c r="I45" s="208">
        <v>14</v>
      </c>
      <c r="J45" s="177">
        <v>0</v>
      </c>
      <c r="K45" s="207">
        <v>0</v>
      </c>
      <c r="L45" s="233"/>
      <c r="M45" s="232"/>
      <c r="N45" s="232"/>
      <c r="O45" s="231"/>
      <c r="P45" s="152">
        <f>P47</f>
        <v>30000</v>
      </c>
      <c r="Q45" s="153">
        <f>Q47</f>
        <v>0</v>
      </c>
      <c r="R45" s="153">
        <f>R47</f>
        <v>0</v>
      </c>
      <c r="S45" s="152">
        <f>S47</f>
        <v>30000</v>
      </c>
      <c r="T45" s="152">
        <f>T47</f>
        <v>30000</v>
      </c>
      <c r="U45" s="160"/>
    </row>
    <row r="46" spans="1:21" ht="46.5" customHeight="1" x14ac:dyDescent="0.2">
      <c r="A46" s="159"/>
      <c r="B46" s="198"/>
      <c r="C46" s="190"/>
      <c r="D46" s="190"/>
      <c r="E46" s="190"/>
      <c r="F46" s="189" t="s">
        <v>243</v>
      </c>
      <c r="G46" s="235"/>
      <c r="H46" s="208">
        <v>3</v>
      </c>
      <c r="I46" s="208">
        <v>14</v>
      </c>
      <c r="J46" s="177">
        <v>6700000000</v>
      </c>
      <c r="K46" s="207">
        <v>0</v>
      </c>
      <c r="L46" s="233"/>
      <c r="M46" s="232"/>
      <c r="N46" s="232"/>
      <c r="O46" s="231"/>
      <c r="P46" s="152">
        <f>P48</f>
        <v>30000</v>
      </c>
      <c r="Q46" s="153">
        <f>Q48</f>
        <v>0</v>
      </c>
      <c r="R46" s="153">
        <f>R48</f>
        <v>0</v>
      </c>
      <c r="S46" s="152">
        <f>S48</f>
        <v>30000</v>
      </c>
      <c r="T46" s="152">
        <f>T48</f>
        <v>30000</v>
      </c>
      <c r="U46" s="160"/>
    </row>
    <row r="47" spans="1:21" ht="37.5" customHeight="1" x14ac:dyDescent="0.2">
      <c r="A47" s="159"/>
      <c r="B47" s="198"/>
      <c r="C47" s="226"/>
      <c r="D47" s="238"/>
      <c r="E47" s="237"/>
      <c r="F47" s="202" t="s">
        <v>265</v>
      </c>
      <c r="G47" s="168"/>
      <c r="H47" s="167">
        <v>3</v>
      </c>
      <c r="I47" s="167">
        <v>14</v>
      </c>
      <c r="J47" s="182">
        <v>6740000000</v>
      </c>
      <c r="K47" s="193">
        <v>0</v>
      </c>
      <c r="L47" s="192"/>
      <c r="M47" s="192"/>
      <c r="N47" s="192"/>
      <c r="O47" s="192"/>
      <c r="P47" s="163">
        <f>P48</f>
        <v>30000</v>
      </c>
      <c r="Q47" s="191">
        <f>Q48</f>
        <v>0</v>
      </c>
      <c r="R47" s="191">
        <f>R48</f>
        <v>0</v>
      </c>
      <c r="S47" s="163">
        <f>S48</f>
        <v>30000</v>
      </c>
      <c r="T47" s="163">
        <f>T48</f>
        <v>30000</v>
      </c>
      <c r="U47" s="160"/>
    </row>
    <row r="48" spans="1:21" x14ac:dyDescent="0.2">
      <c r="A48" s="159"/>
      <c r="B48" s="198"/>
      <c r="C48" s="226"/>
      <c r="D48" s="238"/>
      <c r="E48" s="237"/>
      <c r="F48" s="202" t="s">
        <v>264</v>
      </c>
      <c r="G48" s="168"/>
      <c r="H48" s="167">
        <v>3</v>
      </c>
      <c r="I48" s="167">
        <v>14</v>
      </c>
      <c r="J48" s="182">
        <v>6740020040</v>
      </c>
      <c r="K48" s="193">
        <v>0</v>
      </c>
      <c r="L48" s="192"/>
      <c r="M48" s="192"/>
      <c r="N48" s="192"/>
      <c r="O48" s="192"/>
      <c r="P48" s="163">
        <f>P49</f>
        <v>30000</v>
      </c>
      <c r="Q48" s="191">
        <f>Q49</f>
        <v>0</v>
      </c>
      <c r="R48" s="191">
        <f>R49</f>
        <v>0</v>
      </c>
      <c r="S48" s="163">
        <f>S49</f>
        <v>30000</v>
      </c>
      <c r="T48" s="163">
        <f>T49</f>
        <v>30000</v>
      </c>
      <c r="U48" s="160"/>
    </row>
    <row r="49" spans="1:21" ht="21.75" customHeight="1" x14ac:dyDescent="0.2">
      <c r="A49" s="159"/>
      <c r="B49" s="198"/>
      <c r="C49" s="226"/>
      <c r="D49" s="238"/>
      <c r="E49" s="237"/>
      <c r="F49" s="222" t="s">
        <v>240</v>
      </c>
      <c r="G49" s="168"/>
      <c r="H49" s="167">
        <v>3</v>
      </c>
      <c r="I49" s="167">
        <v>14</v>
      </c>
      <c r="J49" s="182">
        <v>6740020040</v>
      </c>
      <c r="K49" s="193">
        <v>240</v>
      </c>
      <c r="L49" s="192"/>
      <c r="M49" s="192"/>
      <c r="N49" s="192"/>
      <c r="O49" s="192"/>
      <c r="P49" s="163">
        <v>30000</v>
      </c>
      <c r="Q49" s="191"/>
      <c r="R49" s="191"/>
      <c r="S49" s="163">
        <v>30000</v>
      </c>
      <c r="T49" s="163">
        <v>30000</v>
      </c>
      <c r="U49" s="160"/>
    </row>
    <row r="50" spans="1:21" ht="14.25" customHeight="1" x14ac:dyDescent="0.2">
      <c r="A50" s="159"/>
      <c r="B50" s="236" t="s">
        <v>217</v>
      </c>
      <c r="C50" s="236"/>
      <c r="D50" s="236"/>
      <c r="E50" s="236"/>
      <c r="F50" s="236"/>
      <c r="G50" s="209">
        <v>400</v>
      </c>
      <c r="H50" s="208">
        <v>4</v>
      </c>
      <c r="I50" s="208">
        <v>0</v>
      </c>
      <c r="J50" s="177">
        <v>0</v>
      </c>
      <c r="K50" s="207">
        <v>0</v>
      </c>
      <c r="L50" s="206">
        <v>1405800</v>
      </c>
      <c r="M50" s="192">
        <v>0</v>
      </c>
      <c r="N50" s="192">
        <v>0</v>
      </c>
      <c r="O50" s="205">
        <v>0</v>
      </c>
      <c r="P50" s="152">
        <f>P51</f>
        <v>1234000</v>
      </c>
      <c r="Q50" s="153">
        <f>Q51</f>
        <v>1047000</v>
      </c>
      <c r="R50" s="153">
        <f>R51</f>
        <v>1047000</v>
      </c>
      <c r="S50" s="152">
        <f>S51</f>
        <v>1263000</v>
      </c>
      <c r="T50" s="152">
        <f>T51+T56</f>
        <v>1653000</v>
      </c>
      <c r="U50" s="160" t="s">
        <v>237</v>
      </c>
    </row>
    <row r="51" spans="1:21" ht="14.25" customHeight="1" x14ac:dyDescent="0.2">
      <c r="A51" s="159"/>
      <c r="B51" s="210"/>
      <c r="C51" s="211" t="s">
        <v>216</v>
      </c>
      <c r="D51" s="211"/>
      <c r="E51" s="211"/>
      <c r="F51" s="211"/>
      <c r="G51" s="209">
        <v>409</v>
      </c>
      <c r="H51" s="208">
        <v>4</v>
      </c>
      <c r="I51" s="208">
        <v>9</v>
      </c>
      <c r="J51" s="177">
        <v>0</v>
      </c>
      <c r="K51" s="207">
        <v>0</v>
      </c>
      <c r="L51" s="206">
        <v>1400000</v>
      </c>
      <c r="M51" s="192">
        <v>0</v>
      </c>
      <c r="N51" s="192">
        <v>0</v>
      </c>
      <c r="O51" s="205">
        <v>0</v>
      </c>
      <c r="P51" s="152">
        <f>P53</f>
        <v>1234000</v>
      </c>
      <c r="Q51" s="153">
        <f>Q53</f>
        <v>1047000</v>
      </c>
      <c r="R51" s="153">
        <f>R53</f>
        <v>1047000</v>
      </c>
      <c r="S51" s="152">
        <f>S53</f>
        <v>1263000</v>
      </c>
      <c r="T51" s="152">
        <f>T53</f>
        <v>1290000</v>
      </c>
      <c r="U51" s="160" t="s">
        <v>237</v>
      </c>
    </row>
    <row r="52" spans="1:21" ht="57.75" customHeight="1" x14ac:dyDescent="0.2">
      <c r="A52" s="159"/>
      <c r="B52" s="210"/>
      <c r="C52" s="203"/>
      <c r="D52" s="189"/>
      <c r="E52" s="189"/>
      <c r="F52" s="189" t="s">
        <v>243</v>
      </c>
      <c r="G52" s="209"/>
      <c r="H52" s="208">
        <v>4</v>
      </c>
      <c r="I52" s="208">
        <v>9</v>
      </c>
      <c r="J52" s="177">
        <v>6700000000</v>
      </c>
      <c r="K52" s="207">
        <v>0</v>
      </c>
      <c r="L52" s="206"/>
      <c r="M52" s="192"/>
      <c r="N52" s="192"/>
      <c r="O52" s="205"/>
      <c r="P52" s="152">
        <f>P53</f>
        <v>1234000</v>
      </c>
      <c r="Q52" s="153">
        <f>Q54</f>
        <v>1047000</v>
      </c>
      <c r="R52" s="153">
        <f>R54</f>
        <v>1047000</v>
      </c>
      <c r="S52" s="152">
        <f>S54</f>
        <v>1263000</v>
      </c>
      <c r="T52" s="152">
        <f>T54</f>
        <v>1290000</v>
      </c>
      <c r="U52" s="160"/>
    </row>
    <row r="53" spans="1:21" ht="26.25" customHeight="1" x14ac:dyDescent="0.2">
      <c r="A53" s="159"/>
      <c r="B53" s="198"/>
      <c r="C53" s="203"/>
      <c r="D53" s="197" t="s">
        <v>263</v>
      </c>
      <c r="E53" s="197"/>
      <c r="F53" s="197"/>
      <c r="G53" s="168">
        <v>409</v>
      </c>
      <c r="H53" s="167">
        <v>4</v>
      </c>
      <c r="I53" s="167">
        <v>9</v>
      </c>
      <c r="J53" s="182">
        <v>6750000000</v>
      </c>
      <c r="K53" s="193">
        <v>0</v>
      </c>
      <c r="L53" s="192">
        <v>1400000</v>
      </c>
      <c r="M53" s="192">
        <v>0</v>
      </c>
      <c r="N53" s="192">
        <v>0</v>
      </c>
      <c r="O53" s="192">
        <v>0</v>
      </c>
      <c r="P53" s="163">
        <f>P54</f>
        <v>1234000</v>
      </c>
      <c r="Q53" s="191">
        <f>Q54</f>
        <v>1047000</v>
      </c>
      <c r="R53" s="191">
        <f>R54</f>
        <v>1047000</v>
      </c>
      <c r="S53" s="163">
        <f>S54</f>
        <v>1263000</v>
      </c>
      <c r="T53" s="163">
        <f>T54</f>
        <v>1290000</v>
      </c>
      <c r="U53" s="160" t="s">
        <v>237</v>
      </c>
    </row>
    <row r="54" spans="1:21" ht="28.5" customHeight="1" x14ac:dyDescent="0.2">
      <c r="A54" s="159"/>
      <c r="B54" s="198"/>
      <c r="C54" s="189"/>
      <c r="D54" s="194"/>
      <c r="E54" s="197" t="s">
        <v>262</v>
      </c>
      <c r="F54" s="197"/>
      <c r="G54" s="168">
        <v>409</v>
      </c>
      <c r="H54" s="167">
        <v>4</v>
      </c>
      <c r="I54" s="167">
        <v>9</v>
      </c>
      <c r="J54" s="182">
        <v>6750095280</v>
      </c>
      <c r="K54" s="193">
        <v>0</v>
      </c>
      <c r="L54" s="192">
        <v>900000</v>
      </c>
      <c r="M54" s="192">
        <v>0</v>
      </c>
      <c r="N54" s="192">
        <v>0</v>
      </c>
      <c r="O54" s="192">
        <v>0</v>
      </c>
      <c r="P54" s="163">
        <f>P55</f>
        <v>1234000</v>
      </c>
      <c r="Q54" s="191">
        <f>Q55</f>
        <v>1047000</v>
      </c>
      <c r="R54" s="191">
        <f>R55</f>
        <v>1047000</v>
      </c>
      <c r="S54" s="163">
        <f>S55</f>
        <v>1263000</v>
      </c>
      <c r="T54" s="163">
        <f>T55</f>
        <v>1290000</v>
      </c>
      <c r="U54" s="160" t="s">
        <v>237</v>
      </c>
    </row>
    <row r="55" spans="1:21" ht="21.75" customHeight="1" x14ac:dyDescent="0.2">
      <c r="A55" s="159"/>
      <c r="B55" s="198"/>
      <c r="C55" s="189"/>
      <c r="D55" s="194"/>
      <c r="E55" s="194"/>
      <c r="F55" s="222" t="s">
        <v>251</v>
      </c>
      <c r="G55" s="168">
        <v>409</v>
      </c>
      <c r="H55" s="167">
        <v>4</v>
      </c>
      <c r="I55" s="167">
        <v>9</v>
      </c>
      <c r="J55" s="182">
        <v>6750095280</v>
      </c>
      <c r="K55" s="193" t="s">
        <v>250</v>
      </c>
      <c r="L55" s="192">
        <v>900000</v>
      </c>
      <c r="M55" s="192">
        <v>0</v>
      </c>
      <c r="N55" s="192">
        <v>0</v>
      </c>
      <c r="O55" s="192">
        <v>0</v>
      </c>
      <c r="P55" s="163">
        <v>1234000</v>
      </c>
      <c r="Q55" s="191">
        <v>1047000</v>
      </c>
      <c r="R55" s="191">
        <v>1047000</v>
      </c>
      <c r="S55" s="163">
        <v>1263000</v>
      </c>
      <c r="T55" s="163">
        <v>1290000</v>
      </c>
      <c r="U55" s="160" t="s">
        <v>237</v>
      </c>
    </row>
    <row r="56" spans="1:21" ht="21.75" customHeight="1" x14ac:dyDescent="0.2">
      <c r="A56" s="159"/>
      <c r="B56" s="226"/>
      <c r="C56" s="181" t="s">
        <v>215</v>
      </c>
      <c r="D56" s="180"/>
      <c r="E56" s="180"/>
      <c r="F56" s="179"/>
      <c r="G56" s="235"/>
      <c r="H56" s="178">
        <v>4</v>
      </c>
      <c r="I56" s="208">
        <v>12</v>
      </c>
      <c r="J56" s="234">
        <v>6700000000</v>
      </c>
      <c r="K56" s="207">
        <v>0</v>
      </c>
      <c r="L56" s="233"/>
      <c r="M56" s="232"/>
      <c r="N56" s="232"/>
      <c r="O56" s="231"/>
      <c r="P56" s="152">
        <v>0</v>
      </c>
      <c r="Q56" s="153"/>
      <c r="R56" s="153"/>
      <c r="S56" s="152">
        <v>0</v>
      </c>
      <c r="T56" s="152">
        <f>T59</f>
        <v>363000</v>
      </c>
      <c r="U56" s="160"/>
    </row>
    <row r="57" spans="1:21" ht="33" customHeight="1" x14ac:dyDescent="0.2">
      <c r="A57" s="159"/>
      <c r="B57" s="226"/>
      <c r="C57" s="189"/>
      <c r="D57" s="228" t="s">
        <v>261</v>
      </c>
      <c r="E57" s="230"/>
      <c r="F57" s="227"/>
      <c r="G57" s="209"/>
      <c r="H57" s="167">
        <v>4</v>
      </c>
      <c r="I57" s="221">
        <v>12</v>
      </c>
      <c r="J57" s="229">
        <v>6700000000</v>
      </c>
      <c r="K57" s="193">
        <v>0</v>
      </c>
      <c r="L57" s="206"/>
      <c r="M57" s="192"/>
      <c r="N57" s="192"/>
      <c r="O57" s="205"/>
      <c r="P57" s="163">
        <v>0</v>
      </c>
      <c r="Q57" s="191"/>
      <c r="R57" s="191"/>
      <c r="S57" s="163">
        <v>0</v>
      </c>
      <c r="T57" s="163">
        <f>T59</f>
        <v>363000</v>
      </c>
      <c r="U57" s="160"/>
    </row>
    <row r="58" spans="1:21" ht="67.5" customHeight="1" x14ac:dyDescent="0.2">
      <c r="A58" s="159"/>
      <c r="B58" s="226"/>
      <c r="C58" s="189"/>
      <c r="D58" s="194"/>
      <c r="E58" s="228" t="s">
        <v>260</v>
      </c>
      <c r="F58" s="227"/>
      <c r="G58" s="209"/>
      <c r="H58" s="167">
        <v>4</v>
      </c>
      <c r="I58" s="221">
        <v>12</v>
      </c>
      <c r="J58" s="225" t="s">
        <v>259</v>
      </c>
      <c r="K58" s="193">
        <v>0</v>
      </c>
      <c r="L58" s="206"/>
      <c r="M58" s="192"/>
      <c r="N58" s="192"/>
      <c r="O58" s="205"/>
      <c r="P58" s="163">
        <v>0</v>
      </c>
      <c r="Q58" s="191"/>
      <c r="R58" s="191"/>
      <c r="S58" s="163">
        <v>0</v>
      </c>
      <c r="T58" s="163">
        <f>T59</f>
        <v>363000</v>
      </c>
      <c r="U58" s="160"/>
    </row>
    <row r="59" spans="1:21" ht="21.75" customHeight="1" x14ac:dyDescent="0.2">
      <c r="A59" s="159"/>
      <c r="B59" s="226"/>
      <c r="C59" s="189"/>
      <c r="D59" s="194"/>
      <c r="E59" s="194"/>
      <c r="F59" s="222" t="s">
        <v>251</v>
      </c>
      <c r="G59" s="209"/>
      <c r="H59" s="167">
        <v>4</v>
      </c>
      <c r="I59" s="221">
        <v>12</v>
      </c>
      <c r="J59" s="225" t="s">
        <v>259</v>
      </c>
      <c r="K59" s="193">
        <v>240</v>
      </c>
      <c r="L59" s="206"/>
      <c r="M59" s="192"/>
      <c r="N59" s="192"/>
      <c r="O59" s="205"/>
      <c r="P59" s="163">
        <v>0</v>
      </c>
      <c r="Q59" s="191"/>
      <c r="R59" s="191"/>
      <c r="S59" s="163">
        <v>0</v>
      </c>
      <c r="T59" s="163">
        <v>363000</v>
      </c>
      <c r="U59" s="160"/>
    </row>
    <row r="60" spans="1:21" ht="14.25" customHeight="1" x14ac:dyDescent="0.2">
      <c r="A60" s="159"/>
      <c r="B60" s="224" t="s">
        <v>214</v>
      </c>
      <c r="C60" s="211"/>
      <c r="D60" s="211"/>
      <c r="E60" s="211"/>
      <c r="F60" s="211"/>
      <c r="G60" s="209">
        <v>500</v>
      </c>
      <c r="H60" s="208">
        <v>5</v>
      </c>
      <c r="I60" s="208">
        <v>0</v>
      </c>
      <c r="J60" s="177">
        <v>0</v>
      </c>
      <c r="K60" s="207">
        <v>0</v>
      </c>
      <c r="L60" s="206">
        <v>2945500</v>
      </c>
      <c r="M60" s="192">
        <v>0</v>
      </c>
      <c r="N60" s="192">
        <v>0</v>
      </c>
      <c r="O60" s="205">
        <v>0</v>
      </c>
      <c r="P60" s="152">
        <f>P61</f>
        <v>3585436.33</v>
      </c>
      <c r="Q60" s="153" t="e">
        <f>#REF!+Q61</f>
        <v>#REF!</v>
      </c>
      <c r="R60" s="153" t="e">
        <f>#REF!+R61</f>
        <v>#REF!</v>
      </c>
      <c r="S60" s="152">
        <f>S61</f>
        <v>3448748</v>
      </c>
      <c r="T60" s="152">
        <f>T61</f>
        <v>3351144</v>
      </c>
      <c r="U60" s="160" t="s">
        <v>237</v>
      </c>
    </row>
    <row r="61" spans="1:21" ht="14.25" customHeight="1" x14ac:dyDescent="0.2">
      <c r="A61" s="159"/>
      <c r="B61" s="210"/>
      <c r="C61" s="211" t="s">
        <v>211</v>
      </c>
      <c r="D61" s="211"/>
      <c r="E61" s="211"/>
      <c r="F61" s="211"/>
      <c r="G61" s="209">
        <v>503</v>
      </c>
      <c r="H61" s="208">
        <v>5</v>
      </c>
      <c r="I61" s="208">
        <v>3</v>
      </c>
      <c r="J61" s="177">
        <v>0</v>
      </c>
      <c r="K61" s="207">
        <v>0</v>
      </c>
      <c r="L61" s="206">
        <v>2861300</v>
      </c>
      <c r="M61" s="192">
        <v>0</v>
      </c>
      <c r="N61" s="192">
        <v>0</v>
      </c>
      <c r="O61" s="205">
        <v>0</v>
      </c>
      <c r="P61" s="152">
        <f>P62</f>
        <v>3585436.33</v>
      </c>
      <c r="Q61" s="153">
        <f>Q63</f>
        <v>2401400</v>
      </c>
      <c r="R61" s="153">
        <f>R63</f>
        <v>2401400</v>
      </c>
      <c r="S61" s="152">
        <f>S63</f>
        <v>3448748</v>
      </c>
      <c r="T61" s="152">
        <f>T63</f>
        <v>3351144</v>
      </c>
      <c r="U61" s="160" t="s">
        <v>237</v>
      </c>
    </row>
    <row r="62" spans="1:21" ht="56.25" customHeight="1" x14ac:dyDescent="0.2">
      <c r="A62" s="159"/>
      <c r="B62" s="210"/>
      <c r="C62" s="203"/>
      <c r="D62" s="189"/>
      <c r="E62" s="189"/>
      <c r="F62" s="189" t="s">
        <v>243</v>
      </c>
      <c r="G62" s="209"/>
      <c r="H62" s="208">
        <v>5</v>
      </c>
      <c r="I62" s="208">
        <v>3</v>
      </c>
      <c r="J62" s="177">
        <v>6700000000</v>
      </c>
      <c r="K62" s="207">
        <v>0</v>
      </c>
      <c r="L62" s="206"/>
      <c r="M62" s="192"/>
      <c r="N62" s="192"/>
      <c r="O62" s="205"/>
      <c r="P62" s="152">
        <f>P64</f>
        <v>3585436.33</v>
      </c>
      <c r="Q62" s="153">
        <f>Q64</f>
        <v>2401400</v>
      </c>
      <c r="R62" s="153">
        <f>R64</f>
        <v>2401400</v>
      </c>
      <c r="S62" s="152">
        <f>S64</f>
        <v>3448748</v>
      </c>
      <c r="T62" s="152">
        <f>T64</f>
        <v>3351144</v>
      </c>
      <c r="U62" s="160"/>
    </row>
    <row r="63" spans="1:21" ht="27" customHeight="1" x14ac:dyDescent="0.2">
      <c r="A63" s="159"/>
      <c r="B63" s="198"/>
      <c r="C63" s="203"/>
      <c r="D63" s="197" t="s">
        <v>258</v>
      </c>
      <c r="E63" s="197"/>
      <c r="F63" s="197"/>
      <c r="G63" s="168">
        <v>503</v>
      </c>
      <c r="H63" s="167">
        <v>5</v>
      </c>
      <c r="I63" s="167">
        <v>3</v>
      </c>
      <c r="J63" s="182">
        <v>6760000000</v>
      </c>
      <c r="K63" s="193">
        <v>0</v>
      </c>
      <c r="L63" s="192">
        <v>2861300</v>
      </c>
      <c r="M63" s="192">
        <v>0</v>
      </c>
      <c r="N63" s="192">
        <v>0</v>
      </c>
      <c r="O63" s="192">
        <v>0</v>
      </c>
      <c r="P63" s="163">
        <f>P64</f>
        <v>3585436.33</v>
      </c>
      <c r="Q63" s="191">
        <f>Q64</f>
        <v>2401400</v>
      </c>
      <c r="R63" s="191">
        <f>R64</f>
        <v>2401400</v>
      </c>
      <c r="S63" s="163">
        <f>S64</f>
        <v>3448748</v>
      </c>
      <c r="T63" s="163">
        <f>T64</f>
        <v>3351144</v>
      </c>
      <c r="U63" s="160" t="s">
        <v>237</v>
      </c>
    </row>
    <row r="64" spans="1:21" ht="22.5" customHeight="1" x14ac:dyDescent="0.2">
      <c r="A64" s="159"/>
      <c r="B64" s="198"/>
      <c r="C64" s="189"/>
      <c r="D64" s="194"/>
      <c r="E64" s="197" t="s">
        <v>257</v>
      </c>
      <c r="F64" s="197"/>
      <c r="G64" s="168">
        <v>503</v>
      </c>
      <c r="H64" s="167">
        <v>5</v>
      </c>
      <c r="I64" s="167">
        <v>3</v>
      </c>
      <c r="J64" s="182">
        <v>6760095310</v>
      </c>
      <c r="K64" s="193">
        <v>0</v>
      </c>
      <c r="L64" s="192">
        <v>2861300</v>
      </c>
      <c r="M64" s="192">
        <v>0</v>
      </c>
      <c r="N64" s="192">
        <v>0</v>
      </c>
      <c r="O64" s="192">
        <v>0</v>
      </c>
      <c r="P64" s="163">
        <f>P65</f>
        <v>3585436.33</v>
      </c>
      <c r="Q64" s="191">
        <f>Q65</f>
        <v>2401400</v>
      </c>
      <c r="R64" s="191">
        <f>R65</f>
        <v>2401400</v>
      </c>
      <c r="S64" s="163">
        <f>S65</f>
        <v>3448748</v>
      </c>
      <c r="T64" s="163">
        <f>T65</f>
        <v>3351144</v>
      </c>
      <c r="U64" s="160" t="s">
        <v>237</v>
      </c>
    </row>
    <row r="65" spans="1:21" ht="21.75" customHeight="1" x14ac:dyDescent="0.2">
      <c r="A65" s="159"/>
      <c r="B65" s="198"/>
      <c r="C65" s="189"/>
      <c r="D65" s="194"/>
      <c r="E65" s="223"/>
      <c r="F65" s="222" t="s">
        <v>251</v>
      </c>
      <c r="G65" s="209">
        <v>503</v>
      </c>
      <c r="H65" s="221">
        <v>5</v>
      </c>
      <c r="I65" s="221">
        <v>3</v>
      </c>
      <c r="J65" s="201">
        <v>6760095310</v>
      </c>
      <c r="K65" s="193" t="s">
        <v>250</v>
      </c>
      <c r="L65" s="206">
        <v>2861300</v>
      </c>
      <c r="M65" s="192">
        <v>0</v>
      </c>
      <c r="N65" s="192">
        <v>0</v>
      </c>
      <c r="O65" s="205">
        <v>0</v>
      </c>
      <c r="P65" s="163">
        <v>3585436.33</v>
      </c>
      <c r="Q65" s="191">
        <v>2401400</v>
      </c>
      <c r="R65" s="191">
        <v>2401400</v>
      </c>
      <c r="S65" s="163">
        <v>3448748</v>
      </c>
      <c r="T65" s="163">
        <v>3351144</v>
      </c>
      <c r="U65" s="160" t="s">
        <v>237</v>
      </c>
    </row>
    <row r="66" spans="1:21" ht="14.25" customHeight="1" x14ac:dyDescent="0.2">
      <c r="A66" s="159"/>
      <c r="B66" s="220" t="s">
        <v>210</v>
      </c>
      <c r="C66" s="220"/>
      <c r="D66" s="220"/>
      <c r="E66" s="220"/>
      <c r="F66" s="220"/>
      <c r="G66" s="219">
        <v>800</v>
      </c>
      <c r="H66" s="218">
        <v>8</v>
      </c>
      <c r="I66" s="218">
        <v>0</v>
      </c>
      <c r="J66" s="217">
        <v>0</v>
      </c>
      <c r="K66" s="216">
        <v>0</v>
      </c>
      <c r="L66" s="215">
        <v>3431800</v>
      </c>
      <c r="M66" s="214">
        <v>0</v>
      </c>
      <c r="N66" s="214">
        <v>0</v>
      </c>
      <c r="O66" s="213">
        <v>0</v>
      </c>
      <c r="P66" s="152">
        <f>P67</f>
        <v>2921932.02</v>
      </c>
      <c r="Q66" s="212" t="e">
        <f>Q67</f>
        <v>#REF!</v>
      </c>
      <c r="R66" s="212" t="e">
        <f>R67</f>
        <v>#REF!</v>
      </c>
      <c r="S66" s="152">
        <f>S67</f>
        <v>2951700</v>
      </c>
      <c r="T66" s="152">
        <f>T67</f>
        <v>2988700</v>
      </c>
      <c r="U66" s="160" t="s">
        <v>237</v>
      </c>
    </row>
    <row r="67" spans="1:21" ht="14.25" customHeight="1" x14ac:dyDescent="0.2">
      <c r="A67" s="159"/>
      <c r="B67" s="210"/>
      <c r="C67" s="211" t="s">
        <v>256</v>
      </c>
      <c r="D67" s="211"/>
      <c r="E67" s="211"/>
      <c r="F67" s="211"/>
      <c r="G67" s="209">
        <v>801</v>
      </c>
      <c r="H67" s="208">
        <v>8</v>
      </c>
      <c r="I67" s="208">
        <v>1</v>
      </c>
      <c r="J67" s="177">
        <v>0</v>
      </c>
      <c r="K67" s="207">
        <v>0</v>
      </c>
      <c r="L67" s="206">
        <v>3431800</v>
      </c>
      <c r="M67" s="192">
        <v>0</v>
      </c>
      <c r="N67" s="192">
        <v>0</v>
      </c>
      <c r="O67" s="205">
        <v>0</v>
      </c>
      <c r="P67" s="152">
        <f>P69</f>
        <v>2921932.02</v>
      </c>
      <c r="Q67" s="153" t="e">
        <f>Q69</f>
        <v>#REF!</v>
      </c>
      <c r="R67" s="153" t="e">
        <f>R69</f>
        <v>#REF!</v>
      </c>
      <c r="S67" s="152">
        <f>S69</f>
        <v>2951700</v>
      </c>
      <c r="T67" s="152">
        <f>T69</f>
        <v>2988700</v>
      </c>
      <c r="U67" s="160" t="s">
        <v>237</v>
      </c>
    </row>
    <row r="68" spans="1:21" ht="54.75" customHeight="1" x14ac:dyDescent="0.2">
      <c r="A68" s="159"/>
      <c r="B68" s="210"/>
      <c r="C68" s="203"/>
      <c r="D68" s="189"/>
      <c r="E68" s="189"/>
      <c r="F68" s="189" t="s">
        <v>255</v>
      </c>
      <c r="G68" s="209"/>
      <c r="H68" s="208">
        <v>8</v>
      </c>
      <c r="I68" s="208">
        <v>1</v>
      </c>
      <c r="J68" s="177">
        <v>6700000000</v>
      </c>
      <c r="K68" s="207">
        <v>0</v>
      </c>
      <c r="L68" s="206"/>
      <c r="M68" s="192"/>
      <c r="N68" s="192"/>
      <c r="O68" s="205"/>
      <c r="P68" s="152">
        <f>P69</f>
        <v>2921932.02</v>
      </c>
      <c r="Q68" s="153">
        <f>Q74</f>
        <v>570000</v>
      </c>
      <c r="R68" s="153">
        <f>R74</f>
        <v>570000</v>
      </c>
      <c r="S68" s="152">
        <f>S69</f>
        <v>2951700</v>
      </c>
      <c r="T68" s="152">
        <f>T69</f>
        <v>2988700</v>
      </c>
      <c r="U68" s="160"/>
    </row>
    <row r="69" spans="1:21" ht="29.25" customHeight="1" x14ac:dyDescent="0.2">
      <c r="A69" s="159"/>
      <c r="B69" s="198"/>
      <c r="C69" s="203"/>
      <c r="D69" s="197" t="s">
        <v>242</v>
      </c>
      <c r="E69" s="197"/>
      <c r="F69" s="197"/>
      <c r="G69" s="168">
        <v>801</v>
      </c>
      <c r="H69" s="167">
        <v>8</v>
      </c>
      <c r="I69" s="167">
        <v>1</v>
      </c>
      <c r="J69" s="182">
        <v>6770000000</v>
      </c>
      <c r="K69" s="193">
        <v>0</v>
      </c>
      <c r="L69" s="192">
        <v>606000</v>
      </c>
      <c r="M69" s="192">
        <v>0</v>
      </c>
      <c r="N69" s="192">
        <v>0</v>
      </c>
      <c r="O69" s="192">
        <v>0</v>
      </c>
      <c r="P69" s="163">
        <f>P71+P75+P73</f>
        <v>2921932.02</v>
      </c>
      <c r="Q69" s="191" t="e">
        <f>Q74+#REF!</f>
        <v>#REF!</v>
      </c>
      <c r="R69" s="191" t="e">
        <f>R74+#REF!</f>
        <v>#REF!</v>
      </c>
      <c r="S69" s="163">
        <f>S74+S70</f>
        <v>2951700</v>
      </c>
      <c r="T69" s="163">
        <f>T70+T74</f>
        <v>2988700</v>
      </c>
      <c r="U69" s="160" t="s">
        <v>237</v>
      </c>
    </row>
    <row r="70" spans="1:21" ht="48" customHeight="1" x14ac:dyDescent="0.2">
      <c r="A70" s="159"/>
      <c r="B70" s="198"/>
      <c r="C70" s="203"/>
      <c r="D70" s="194"/>
      <c r="E70" s="194"/>
      <c r="F70" s="197" t="s">
        <v>254</v>
      </c>
      <c r="G70" s="197"/>
      <c r="H70" s="167">
        <v>8</v>
      </c>
      <c r="I70" s="167">
        <v>1</v>
      </c>
      <c r="J70" s="182">
        <v>6770075080</v>
      </c>
      <c r="K70" s="193">
        <v>0</v>
      </c>
      <c r="L70" s="192"/>
      <c r="M70" s="192"/>
      <c r="N70" s="192"/>
      <c r="O70" s="192"/>
      <c r="P70" s="163">
        <f>P71</f>
        <v>1886370</v>
      </c>
      <c r="Q70" s="191"/>
      <c r="R70" s="191"/>
      <c r="S70" s="163">
        <f>S71</f>
        <v>2246700</v>
      </c>
      <c r="T70" s="163">
        <f>T71</f>
        <v>2246700</v>
      </c>
      <c r="U70" s="160"/>
    </row>
    <row r="71" spans="1:21" x14ac:dyDescent="0.2">
      <c r="A71" s="159"/>
      <c r="B71" s="198"/>
      <c r="C71" s="203"/>
      <c r="D71" s="194"/>
      <c r="E71" s="194"/>
      <c r="F71" s="202" t="s">
        <v>62</v>
      </c>
      <c r="G71" s="194"/>
      <c r="H71" s="167">
        <v>8</v>
      </c>
      <c r="I71" s="167">
        <v>1</v>
      </c>
      <c r="J71" s="201">
        <v>6770075080</v>
      </c>
      <c r="K71" s="200">
        <v>540</v>
      </c>
      <c r="L71" s="200"/>
      <c r="M71" s="200"/>
      <c r="N71" s="200"/>
      <c r="O71" s="200"/>
      <c r="P71" s="161">
        <v>1886370</v>
      </c>
      <c r="Q71" s="199">
        <v>2009200</v>
      </c>
      <c r="R71" s="199">
        <v>2009200</v>
      </c>
      <c r="S71" s="161">
        <v>2246700</v>
      </c>
      <c r="T71" s="161">
        <v>2246700</v>
      </c>
      <c r="U71" s="160"/>
    </row>
    <row r="72" spans="1:21" ht="22.5" x14ac:dyDescent="0.2">
      <c r="A72" s="159"/>
      <c r="B72" s="198"/>
      <c r="C72" s="203"/>
      <c r="D72" s="194"/>
      <c r="E72" s="194"/>
      <c r="F72" s="202" t="s">
        <v>253</v>
      </c>
      <c r="G72" s="194"/>
      <c r="H72" s="167">
        <v>8</v>
      </c>
      <c r="I72" s="167">
        <v>1</v>
      </c>
      <c r="J72" s="201">
        <v>6770097030</v>
      </c>
      <c r="K72" s="204">
        <v>0</v>
      </c>
      <c r="L72" s="200"/>
      <c r="M72" s="200"/>
      <c r="N72" s="200"/>
      <c r="O72" s="200"/>
      <c r="P72" s="161">
        <f>P73</f>
        <v>360330</v>
      </c>
      <c r="Q72" s="199"/>
      <c r="R72" s="199"/>
      <c r="S72" s="161">
        <v>0</v>
      </c>
      <c r="T72" s="161">
        <v>0</v>
      </c>
      <c r="U72" s="160"/>
    </row>
    <row r="73" spans="1:21" x14ac:dyDescent="0.2">
      <c r="A73" s="159"/>
      <c r="B73" s="198"/>
      <c r="C73" s="203"/>
      <c r="D73" s="194"/>
      <c r="E73" s="194"/>
      <c r="F73" s="202" t="s">
        <v>62</v>
      </c>
      <c r="G73" s="194"/>
      <c r="H73" s="167">
        <v>8</v>
      </c>
      <c r="I73" s="167">
        <v>1</v>
      </c>
      <c r="J73" s="201">
        <v>6770097030</v>
      </c>
      <c r="K73" s="200">
        <v>540</v>
      </c>
      <c r="L73" s="200"/>
      <c r="M73" s="200"/>
      <c r="N73" s="200"/>
      <c r="O73" s="200"/>
      <c r="P73" s="161">
        <v>360330</v>
      </c>
      <c r="Q73" s="199"/>
      <c r="R73" s="199"/>
      <c r="S73" s="161">
        <v>0</v>
      </c>
      <c r="T73" s="161">
        <v>0</v>
      </c>
      <c r="U73" s="160"/>
    </row>
    <row r="74" spans="1:21" ht="40.5" customHeight="1" x14ac:dyDescent="0.2">
      <c r="A74" s="159"/>
      <c r="B74" s="198"/>
      <c r="C74" s="189"/>
      <c r="D74" s="194"/>
      <c r="E74" s="197" t="s">
        <v>252</v>
      </c>
      <c r="F74" s="197"/>
      <c r="G74" s="168">
        <v>801</v>
      </c>
      <c r="H74" s="167">
        <v>8</v>
      </c>
      <c r="I74" s="167">
        <v>1</v>
      </c>
      <c r="J74" s="182">
        <v>6770095220</v>
      </c>
      <c r="K74" s="193">
        <v>0</v>
      </c>
      <c r="L74" s="192">
        <v>606000</v>
      </c>
      <c r="M74" s="192">
        <v>0</v>
      </c>
      <c r="N74" s="192">
        <v>0</v>
      </c>
      <c r="O74" s="192">
        <v>0</v>
      </c>
      <c r="P74" s="163">
        <f>P75</f>
        <v>675232.02</v>
      </c>
      <c r="Q74" s="191">
        <f>Q75</f>
        <v>570000</v>
      </c>
      <c r="R74" s="191">
        <f>R75</f>
        <v>570000</v>
      </c>
      <c r="S74" s="163">
        <f>S75</f>
        <v>705000</v>
      </c>
      <c r="T74" s="163">
        <f>T75</f>
        <v>742000</v>
      </c>
      <c r="U74" s="160" t="s">
        <v>237</v>
      </c>
    </row>
    <row r="75" spans="1:21" ht="26.25" customHeight="1" x14ac:dyDescent="0.2">
      <c r="A75" s="159"/>
      <c r="B75" s="196"/>
      <c r="C75" s="195"/>
      <c r="D75" s="194"/>
      <c r="E75" s="194"/>
      <c r="F75" s="194" t="s">
        <v>251</v>
      </c>
      <c r="G75" s="168"/>
      <c r="H75" s="167">
        <v>8</v>
      </c>
      <c r="I75" s="167">
        <v>1</v>
      </c>
      <c r="J75" s="182">
        <v>6770095220</v>
      </c>
      <c r="K75" s="193" t="s">
        <v>250</v>
      </c>
      <c r="L75" s="192">
        <v>606000</v>
      </c>
      <c r="M75" s="192">
        <v>0</v>
      </c>
      <c r="N75" s="192">
        <v>0</v>
      </c>
      <c r="O75" s="192">
        <v>0</v>
      </c>
      <c r="P75" s="163">
        <v>675232.02</v>
      </c>
      <c r="Q75" s="191">
        <v>570000</v>
      </c>
      <c r="R75" s="191">
        <v>570000</v>
      </c>
      <c r="S75" s="163">
        <v>705000</v>
      </c>
      <c r="T75" s="163">
        <v>742000</v>
      </c>
      <c r="U75" s="160"/>
    </row>
    <row r="76" spans="1:21" ht="17.25" customHeight="1" x14ac:dyDescent="0.2">
      <c r="A76" s="159"/>
      <c r="B76" s="180" t="s">
        <v>249</v>
      </c>
      <c r="C76" s="180"/>
      <c r="D76" s="180"/>
      <c r="E76" s="180"/>
      <c r="F76" s="179"/>
      <c r="G76" s="187"/>
      <c r="H76" s="178">
        <v>10</v>
      </c>
      <c r="I76" s="178">
        <v>0</v>
      </c>
      <c r="J76" s="188">
        <v>0</v>
      </c>
      <c r="K76" s="176">
        <v>0</v>
      </c>
      <c r="L76" s="164"/>
      <c r="M76" s="164"/>
      <c r="N76" s="164"/>
      <c r="O76" s="164"/>
      <c r="P76" s="185">
        <f>P77</f>
        <v>180000</v>
      </c>
      <c r="Q76" s="175" t="e">
        <f>#REF!</f>
        <v>#REF!</v>
      </c>
      <c r="R76" s="175" t="e">
        <f>#REF!</f>
        <v>#REF!</v>
      </c>
      <c r="S76" s="185">
        <f>S77</f>
        <v>180000</v>
      </c>
      <c r="T76" s="185">
        <f>T77</f>
        <v>182000</v>
      </c>
      <c r="U76" s="160"/>
    </row>
    <row r="77" spans="1:21" ht="17.25" customHeight="1" x14ac:dyDescent="0.2">
      <c r="A77" s="159"/>
      <c r="B77" s="184"/>
      <c r="C77" s="190"/>
      <c r="D77" s="190"/>
      <c r="E77" s="190"/>
      <c r="F77" s="184" t="s">
        <v>248</v>
      </c>
      <c r="G77" s="187"/>
      <c r="H77" s="178">
        <v>10</v>
      </c>
      <c r="I77" s="178">
        <v>1</v>
      </c>
      <c r="J77" s="188">
        <v>0</v>
      </c>
      <c r="K77" s="176">
        <v>0</v>
      </c>
      <c r="L77" s="164"/>
      <c r="M77" s="164"/>
      <c r="N77" s="164"/>
      <c r="O77" s="164"/>
      <c r="P77" s="152">
        <f>P78</f>
        <v>180000</v>
      </c>
      <c r="Q77" s="175"/>
      <c r="R77" s="175"/>
      <c r="S77" s="185">
        <f>S78</f>
        <v>180000</v>
      </c>
      <c r="T77" s="185">
        <f>T78</f>
        <v>182000</v>
      </c>
      <c r="U77" s="160"/>
    </row>
    <row r="78" spans="1:21" ht="57" customHeight="1" x14ac:dyDescent="0.2">
      <c r="A78" s="159"/>
      <c r="B78" s="184"/>
      <c r="C78" s="170"/>
      <c r="D78" s="170"/>
      <c r="E78" s="170"/>
      <c r="F78" s="189" t="s">
        <v>243</v>
      </c>
      <c r="G78" s="187"/>
      <c r="H78" s="178">
        <v>10</v>
      </c>
      <c r="I78" s="178">
        <v>1</v>
      </c>
      <c r="J78" s="188">
        <v>6700000000</v>
      </c>
      <c r="K78" s="176">
        <v>0</v>
      </c>
      <c r="L78" s="164"/>
      <c r="M78" s="164"/>
      <c r="N78" s="164"/>
      <c r="O78" s="164"/>
      <c r="P78" s="152">
        <f>P79</f>
        <v>180000</v>
      </c>
      <c r="Q78" s="175"/>
      <c r="R78" s="175"/>
      <c r="S78" s="185">
        <f>S79</f>
        <v>180000</v>
      </c>
      <c r="T78" s="185">
        <f>T79</f>
        <v>182000</v>
      </c>
      <c r="U78" s="160"/>
    </row>
    <row r="79" spans="1:21" ht="39.75" customHeight="1" x14ac:dyDescent="0.2">
      <c r="A79" s="159"/>
      <c r="B79" s="184"/>
      <c r="C79" s="170"/>
      <c r="D79" s="174" t="s">
        <v>247</v>
      </c>
      <c r="E79" s="173"/>
      <c r="F79" s="172"/>
      <c r="G79" s="187"/>
      <c r="H79" s="178">
        <v>10</v>
      </c>
      <c r="I79" s="178">
        <v>1</v>
      </c>
      <c r="J79" s="186">
        <v>6710000000</v>
      </c>
      <c r="K79" s="176">
        <v>0</v>
      </c>
      <c r="L79" s="164"/>
      <c r="M79" s="164"/>
      <c r="N79" s="164"/>
      <c r="O79" s="164"/>
      <c r="P79" s="152">
        <f>P80</f>
        <v>180000</v>
      </c>
      <c r="Q79" s="175"/>
      <c r="R79" s="175"/>
      <c r="S79" s="185">
        <f>S80</f>
        <v>180000</v>
      </c>
      <c r="T79" s="185">
        <f>T80</f>
        <v>182000</v>
      </c>
      <c r="U79" s="160"/>
    </row>
    <row r="80" spans="1:21" ht="26.25" customHeight="1" x14ac:dyDescent="0.2">
      <c r="A80" s="159"/>
      <c r="B80" s="184"/>
      <c r="C80" s="169"/>
      <c r="D80" s="169"/>
      <c r="E80" s="169"/>
      <c r="F80" s="183" t="s">
        <v>246</v>
      </c>
      <c r="G80" s="168"/>
      <c r="H80" s="167">
        <v>10</v>
      </c>
      <c r="I80" s="167">
        <v>1</v>
      </c>
      <c r="J80" s="182">
        <v>6710025050</v>
      </c>
      <c r="K80" s="165">
        <v>0</v>
      </c>
      <c r="L80" s="164"/>
      <c r="M80" s="164"/>
      <c r="N80" s="164"/>
      <c r="O80" s="164"/>
      <c r="P80" s="163">
        <f>P81</f>
        <v>180000</v>
      </c>
      <c r="Q80" s="162"/>
      <c r="R80" s="162"/>
      <c r="S80" s="161">
        <f>S81</f>
        <v>180000</v>
      </c>
      <c r="T80" s="161">
        <f>T81</f>
        <v>182000</v>
      </c>
      <c r="U80" s="160"/>
    </row>
    <row r="81" spans="1:21" ht="14.25" customHeight="1" x14ac:dyDescent="0.2">
      <c r="A81" s="159"/>
      <c r="B81" s="184"/>
      <c r="C81" s="169"/>
      <c r="D81" s="169"/>
      <c r="E81" s="169"/>
      <c r="F81" s="183" t="s">
        <v>245</v>
      </c>
      <c r="G81" s="168"/>
      <c r="H81" s="167">
        <v>10</v>
      </c>
      <c r="I81" s="167">
        <v>1</v>
      </c>
      <c r="J81" s="182">
        <v>6710025050</v>
      </c>
      <c r="K81" s="165">
        <v>310</v>
      </c>
      <c r="L81" s="164"/>
      <c r="M81" s="164"/>
      <c r="N81" s="164"/>
      <c r="O81" s="164"/>
      <c r="P81" s="163">
        <v>180000</v>
      </c>
      <c r="Q81" s="162"/>
      <c r="R81" s="162"/>
      <c r="S81" s="161">
        <v>180000</v>
      </c>
      <c r="T81" s="161">
        <v>182000</v>
      </c>
      <c r="U81" s="160"/>
    </row>
    <row r="82" spans="1:21" ht="14.25" customHeight="1" x14ac:dyDescent="0.2">
      <c r="A82" s="171"/>
      <c r="B82" s="181" t="s">
        <v>206</v>
      </c>
      <c r="C82" s="180"/>
      <c r="D82" s="180"/>
      <c r="E82" s="180"/>
      <c r="F82" s="179"/>
      <c r="G82" s="168"/>
      <c r="H82" s="178">
        <v>11</v>
      </c>
      <c r="I82" s="178">
        <v>1</v>
      </c>
      <c r="J82" s="177">
        <v>0</v>
      </c>
      <c r="K82" s="176">
        <v>0</v>
      </c>
      <c r="L82" s="164"/>
      <c r="M82" s="164"/>
      <c r="N82" s="164"/>
      <c r="O82" s="164"/>
      <c r="P82" s="152">
        <f>P87</f>
        <v>677858</v>
      </c>
      <c r="Q82" s="175"/>
      <c r="R82" s="175"/>
      <c r="S82" s="161">
        <v>0</v>
      </c>
      <c r="T82" s="161">
        <v>0</v>
      </c>
      <c r="U82" s="160"/>
    </row>
    <row r="83" spans="1:21" ht="14.25" customHeight="1" x14ac:dyDescent="0.2">
      <c r="A83" s="171"/>
      <c r="B83" s="170"/>
      <c r="C83" s="181" t="s">
        <v>244</v>
      </c>
      <c r="D83" s="180"/>
      <c r="E83" s="180"/>
      <c r="F83" s="179"/>
      <c r="G83" s="168"/>
      <c r="H83" s="178">
        <v>11</v>
      </c>
      <c r="I83" s="178">
        <v>1</v>
      </c>
      <c r="J83" s="177">
        <v>0</v>
      </c>
      <c r="K83" s="176">
        <v>0</v>
      </c>
      <c r="L83" s="164"/>
      <c r="M83" s="164"/>
      <c r="N83" s="164"/>
      <c r="O83" s="164"/>
      <c r="P83" s="152">
        <f>P87</f>
        <v>677858</v>
      </c>
      <c r="Q83" s="175"/>
      <c r="R83" s="175"/>
      <c r="S83" s="161">
        <v>0</v>
      </c>
      <c r="T83" s="161">
        <v>0</v>
      </c>
      <c r="U83" s="160"/>
    </row>
    <row r="84" spans="1:21" ht="56.25" x14ac:dyDescent="0.2">
      <c r="A84" s="171"/>
      <c r="B84" s="170"/>
      <c r="C84" s="169"/>
      <c r="D84" s="169"/>
      <c r="E84" s="169"/>
      <c r="F84" s="170" t="s">
        <v>243</v>
      </c>
      <c r="G84" s="168"/>
      <c r="H84" s="167">
        <v>11</v>
      </c>
      <c r="I84" s="167">
        <v>1</v>
      </c>
      <c r="J84" s="166">
        <v>6770000000</v>
      </c>
      <c r="K84" s="165">
        <v>0</v>
      </c>
      <c r="L84" s="164"/>
      <c r="M84" s="164"/>
      <c r="N84" s="164"/>
      <c r="O84" s="164"/>
      <c r="P84" s="163">
        <f>P87</f>
        <v>677858</v>
      </c>
      <c r="Q84" s="162"/>
      <c r="R84" s="162"/>
      <c r="S84" s="161">
        <v>0</v>
      </c>
      <c r="T84" s="161">
        <v>0</v>
      </c>
      <c r="U84" s="160"/>
    </row>
    <row r="85" spans="1:21" ht="27.75" customHeight="1" x14ac:dyDescent="0.2">
      <c r="A85" s="171"/>
      <c r="B85" s="170"/>
      <c r="C85" s="169"/>
      <c r="D85" s="174" t="s">
        <v>242</v>
      </c>
      <c r="E85" s="173"/>
      <c r="F85" s="172"/>
      <c r="G85" s="168"/>
      <c r="H85" s="167">
        <v>11</v>
      </c>
      <c r="I85" s="167">
        <v>1</v>
      </c>
      <c r="J85" s="166">
        <v>6770000000</v>
      </c>
      <c r="K85" s="165">
        <v>0</v>
      </c>
      <c r="L85" s="164"/>
      <c r="M85" s="164"/>
      <c r="N85" s="164"/>
      <c r="O85" s="164"/>
      <c r="P85" s="163">
        <f>P87</f>
        <v>677858</v>
      </c>
      <c r="Q85" s="162"/>
      <c r="R85" s="162"/>
      <c r="S85" s="161">
        <v>0</v>
      </c>
      <c r="T85" s="161">
        <v>0</v>
      </c>
      <c r="U85" s="160"/>
    </row>
    <row r="86" spans="1:21" ht="37.5" customHeight="1" x14ac:dyDescent="0.2">
      <c r="A86" s="171"/>
      <c r="B86" s="170"/>
      <c r="C86" s="169"/>
      <c r="D86" s="169"/>
      <c r="E86" s="169"/>
      <c r="F86" s="169" t="s">
        <v>241</v>
      </c>
      <c r="G86" s="168"/>
      <c r="H86" s="167">
        <v>11</v>
      </c>
      <c r="I86" s="167">
        <v>1</v>
      </c>
      <c r="J86" s="166" t="s">
        <v>239</v>
      </c>
      <c r="K86" s="165">
        <v>0</v>
      </c>
      <c r="L86" s="164"/>
      <c r="M86" s="164"/>
      <c r="N86" s="164"/>
      <c r="O86" s="164"/>
      <c r="P86" s="163">
        <f>P87</f>
        <v>677858</v>
      </c>
      <c r="Q86" s="162"/>
      <c r="R86" s="162"/>
      <c r="S86" s="161">
        <v>0</v>
      </c>
      <c r="T86" s="161">
        <v>0</v>
      </c>
      <c r="U86" s="160"/>
    </row>
    <row r="87" spans="1:21" ht="25.5" customHeight="1" x14ac:dyDescent="0.2">
      <c r="A87" s="171"/>
      <c r="B87" s="170"/>
      <c r="C87" s="169"/>
      <c r="D87" s="169"/>
      <c r="E87" s="169"/>
      <c r="F87" s="169" t="s">
        <v>240</v>
      </c>
      <c r="G87" s="168"/>
      <c r="H87" s="167">
        <v>11</v>
      </c>
      <c r="I87" s="167">
        <v>1</v>
      </c>
      <c r="J87" s="166" t="s">
        <v>239</v>
      </c>
      <c r="K87" s="165">
        <v>240</v>
      </c>
      <c r="L87" s="164"/>
      <c r="M87" s="164"/>
      <c r="N87" s="164"/>
      <c r="O87" s="164"/>
      <c r="P87" s="163">
        <v>677858</v>
      </c>
      <c r="Q87" s="162"/>
      <c r="R87" s="162"/>
      <c r="S87" s="161">
        <v>0</v>
      </c>
      <c r="T87" s="161">
        <v>0</v>
      </c>
      <c r="U87" s="160"/>
    </row>
    <row r="88" spans="1:21" ht="15" customHeight="1" x14ac:dyDescent="0.2">
      <c r="A88" s="159"/>
      <c r="B88" s="158" t="s">
        <v>238</v>
      </c>
      <c r="C88" s="158"/>
      <c r="D88" s="158"/>
      <c r="E88" s="158"/>
      <c r="F88" s="157"/>
      <c r="G88" s="156">
        <v>0</v>
      </c>
      <c r="H88" s="156"/>
      <c r="I88" s="156"/>
      <c r="J88" s="155"/>
      <c r="K88" s="154"/>
      <c r="L88" s="153">
        <v>10851700</v>
      </c>
      <c r="M88" s="153">
        <v>0</v>
      </c>
      <c r="N88" s="153">
        <v>0</v>
      </c>
      <c r="O88" s="153">
        <v>0</v>
      </c>
      <c r="P88" s="152">
        <f>P9+P32+P39+P50+P60+P66+P76+P82</f>
        <v>13907630</v>
      </c>
      <c r="Q88" s="153" t="e">
        <f>Q9+Q32+Q39+Q50+Q60+Q66+Q76</f>
        <v>#REF!</v>
      </c>
      <c r="R88" s="153" t="e">
        <f>R9+R32+R39+R50+R60+R66+R76</f>
        <v>#REF!</v>
      </c>
      <c r="S88" s="152">
        <f>S9+S32+S39+S50+S60+S66+S76</f>
        <v>12765500</v>
      </c>
      <c r="T88" s="152">
        <f>T9+T32+T39+T50+T60+T66+T76</f>
        <v>13121200</v>
      </c>
      <c r="U88" s="151" t="s">
        <v>237</v>
      </c>
    </row>
  </sheetData>
  <mergeCells count="48">
    <mergeCell ref="C45:F45"/>
    <mergeCell ref="C23:F23"/>
    <mergeCell ref="D35:F35"/>
    <mergeCell ref="B32:F32"/>
    <mergeCell ref="D25:F25"/>
    <mergeCell ref="C28:F28"/>
    <mergeCell ref="B82:F82"/>
    <mergeCell ref="C83:F83"/>
    <mergeCell ref="D85:F85"/>
    <mergeCell ref="B39:F39"/>
    <mergeCell ref="D17:F17"/>
    <mergeCell ref="C51:F51"/>
    <mergeCell ref="B50:F50"/>
    <mergeCell ref="C40:F40"/>
    <mergeCell ref="D42:F42"/>
    <mergeCell ref="E43:F43"/>
    <mergeCell ref="D53:F53"/>
    <mergeCell ref="D63:F63"/>
    <mergeCell ref="C61:F61"/>
    <mergeCell ref="B60:F60"/>
    <mergeCell ref="E54:F54"/>
    <mergeCell ref="C56:F56"/>
    <mergeCell ref="D57:F57"/>
    <mergeCell ref="E58:F58"/>
    <mergeCell ref="I3:T3"/>
    <mergeCell ref="B9:F9"/>
    <mergeCell ref="I1:K1"/>
    <mergeCell ref="S5:T5"/>
    <mergeCell ref="I4:P4"/>
    <mergeCell ref="B8:F8"/>
    <mergeCell ref="A6:T6"/>
    <mergeCell ref="E18:F18"/>
    <mergeCell ref="E36:F36"/>
    <mergeCell ref="E13:F13"/>
    <mergeCell ref="C15:F15"/>
    <mergeCell ref="D12:F12"/>
    <mergeCell ref="C33:F33"/>
    <mergeCell ref="B24:F24"/>
    <mergeCell ref="C10:F10"/>
    <mergeCell ref="B88:F88"/>
    <mergeCell ref="B76:F76"/>
    <mergeCell ref="E64:F64"/>
    <mergeCell ref="E74:F74"/>
    <mergeCell ref="F70:G70"/>
    <mergeCell ref="B66:F66"/>
    <mergeCell ref="D69:F69"/>
    <mergeCell ref="C67:F67"/>
    <mergeCell ref="D79:F79"/>
  </mergeCells>
  <pageMargins left="0.39370078740157483" right="0.19685039370078741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5"/>
  <sheetViews>
    <sheetView workbookViewId="0"/>
  </sheetViews>
  <sheetFormatPr defaultRowHeight="15" x14ac:dyDescent="0.25"/>
  <cols>
    <col min="1" max="1" width="0.5703125" style="290" customWidth="1"/>
    <col min="2" max="2" width="0.7109375" style="290" customWidth="1"/>
    <col min="3" max="3" width="1.42578125" style="290" customWidth="1"/>
    <col min="4" max="4" width="0.7109375" style="290" customWidth="1"/>
    <col min="5" max="5" width="0.85546875" style="290" customWidth="1"/>
    <col min="6" max="8" width="9.140625" style="290"/>
    <col min="9" max="9" width="13.42578125" style="290" customWidth="1"/>
    <col min="10" max="10" width="6.7109375" style="290" customWidth="1"/>
    <col min="11" max="12" width="6.5703125" style="290" customWidth="1"/>
    <col min="13" max="13" width="13" style="291" customWidth="1"/>
    <col min="14" max="14" width="7.5703125" style="290" customWidth="1"/>
    <col min="15" max="15" width="15.140625" style="290" customWidth="1"/>
    <col min="16" max="16" width="14.42578125" style="291" customWidth="1"/>
    <col min="17" max="17" width="14.5703125" style="291" customWidth="1"/>
    <col min="18" max="16384" width="9.140625" style="290"/>
  </cols>
  <sheetData>
    <row r="1" spans="1:17" ht="18.75" x14ac:dyDescent="0.3">
      <c r="A1" s="462"/>
      <c r="B1" s="462"/>
      <c r="C1" s="462"/>
      <c r="D1" s="462"/>
      <c r="E1" s="462"/>
      <c r="F1" s="462"/>
      <c r="G1" s="462"/>
      <c r="H1" s="462"/>
      <c r="I1" s="455"/>
      <c r="J1" s="461"/>
      <c r="K1" s="461"/>
      <c r="L1" s="461"/>
      <c r="M1" s="459" t="s">
        <v>332</v>
      </c>
      <c r="N1" s="459"/>
      <c r="O1" s="458"/>
      <c r="P1" s="458"/>
      <c r="Q1" s="457"/>
    </row>
    <row r="2" spans="1:17" ht="17.25" customHeight="1" x14ac:dyDescent="0.3">
      <c r="A2" s="455"/>
      <c r="B2" s="455"/>
      <c r="C2" s="455"/>
      <c r="D2" s="455"/>
      <c r="E2" s="455"/>
      <c r="F2" s="455"/>
      <c r="G2" s="455"/>
      <c r="H2" s="455"/>
      <c r="I2" s="455"/>
      <c r="J2" s="460"/>
      <c r="K2" s="460"/>
      <c r="L2" s="460"/>
      <c r="M2" s="459" t="s">
        <v>331</v>
      </c>
      <c r="N2" s="459"/>
      <c r="O2" s="458"/>
      <c r="P2" s="458"/>
      <c r="Q2" s="457"/>
    </row>
    <row r="3" spans="1:17" ht="18.75" x14ac:dyDescent="0.3">
      <c r="A3" s="455"/>
      <c r="B3" s="455"/>
      <c r="C3" s="455"/>
      <c r="D3" s="455"/>
      <c r="E3" s="455"/>
      <c r="F3" s="455"/>
      <c r="G3" s="455"/>
      <c r="H3" s="455"/>
      <c r="I3" s="455"/>
      <c r="J3" s="460"/>
      <c r="K3" s="460"/>
      <c r="L3" s="460"/>
      <c r="M3" s="459" t="s">
        <v>330</v>
      </c>
      <c r="N3" s="459"/>
      <c r="O3" s="458"/>
      <c r="P3" s="458"/>
      <c r="Q3" s="457"/>
    </row>
    <row r="4" spans="1:17" ht="18.75" customHeight="1" x14ac:dyDescent="0.25">
      <c r="A4" s="456" t="s">
        <v>329</v>
      </c>
      <c r="B4" s="456"/>
      <c r="C4" s="456"/>
      <c r="D4" s="456"/>
      <c r="E4" s="456"/>
      <c r="F4" s="456"/>
      <c r="G4" s="456"/>
      <c r="H4" s="456"/>
      <c r="I4" s="456"/>
      <c r="J4" s="456"/>
      <c r="K4" s="456"/>
      <c r="L4" s="456"/>
      <c r="M4" s="456"/>
      <c r="N4" s="456"/>
      <c r="O4" s="456"/>
      <c r="P4" s="456"/>
      <c r="Q4" s="456"/>
    </row>
    <row r="5" spans="1:17" ht="4.5" customHeight="1" x14ac:dyDescent="0.25">
      <c r="A5" s="456"/>
      <c r="B5" s="456"/>
      <c r="C5" s="456"/>
      <c r="D5" s="456"/>
      <c r="E5" s="456"/>
      <c r="F5" s="456"/>
      <c r="G5" s="456"/>
      <c r="H5" s="456"/>
      <c r="I5" s="456"/>
      <c r="J5" s="456"/>
      <c r="K5" s="456"/>
      <c r="L5" s="456"/>
      <c r="M5" s="456"/>
      <c r="N5" s="456"/>
      <c r="O5" s="456"/>
      <c r="P5" s="456"/>
      <c r="Q5" s="456"/>
    </row>
    <row r="6" spans="1:17" ht="19.5" thickBot="1" x14ac:dyDescent="0.3">
      <c r="A6" s="455" t="s">
        <v>237</v>
      </c>
      <c r="B6" s="455"/>
      <c r="C6" s="455"/>
      <c r="D6" s="455"/>
      <c r="E6" s="455"/>
      <c r="F6" s="455"/>
      <c r="G6" s="455"/>
      <c r="H6" s="455"/>
      <c r="I6" s="455"/>
      <c r="J6" s="454"/>
      <c r="K6" s="454"/>
      <c r="L6" s="454"/>
      <c r="M6" s="453"/>
      <c r="N6" s="453"/>
      <c r="O6" s="452"/>
      <c r="P6" s="452"/>
      <c r="Q6" s="451" t="s">
        <v>2</v>
      </c>
    </row>
    <row r="7" spans="1:17" ht="29.25" customHeight="1" thickBot="1" x14ac:dyDescent="0.3">
      <c r="A7" s="450" t="s">
        <v>37</v>
      </c>
      <c r="B7" s="449"/>
      <c r="C7" s="449"/>
      <c r="D7" s="449"/>
      <c r="E7" s="449"/>
      <c r="F7" s="449"/>
      <c r="G7" s="449"/>
      <c r="H7" s="449"/>
      <c r="I7" s="449"/>
      <c r="J7" s="448" t="s">
        <v>328</v>
      </c>
      <c r="K7" s="448" t="s">
        <v>231</v>
      </c>
      <c r="L7" s="448" t="s">
        <v>294</v>
      </c>
      <c r="M7" s="448" t="s">
        <v>327</v>
      </c>
      <c r="N7" s="448" t="s">
        <v>326</v>
      </c>
      <c r="O7" s="448">
        <v>2022</v>
      </c>
      <c r="P7" s="448">
        <v>2023</v>
      </c>
      <c r="Q7" s="447">
        <v>2024</v>
      </c>
    </row>
    <row r="8" spans="1:17" ht="29.25" customHeight="1" x14ac:dyDescent="0.25">
      <c r="A8" s="446" t="s">
        <v>325</v>
      </c>
      <c r="B8" s="445"/>
      <c r="C8" s="445"/>
      <c r="D8" s="445"/>
      <c r="E8" s="445"/>
      <c r="F8" s="445"/>
      <c r="G8" s="445"/>
      <c r="H8" s="445"/>
      <c r="I8" s="445"/>
      <c r="J8" s="444">
        <v>137</v>
      </c>
      <c r="K8" s="443">
        <v>0</v>
      </c>
      <c r="L8" s="443">
        <v>0</v>
      </c>
      <c r="M8" s="442">
        <v>0</v>
      </c>
      <c r="N8" s="441">
        <v>0</v>
      </c>
      <c r="O8" s="440">
        <f>O111</f>
        <v>13907630</v>
      </c>
      <c r="P8" s="440">
        <f>P111</f>
        <v>12765500</v>
      </c>
      <c r="Q8" s="439">
        <f>Q111</f>
        <v>13121200</v>
      </c>
    </row>
    <row r="9" spans="1:17" ht="18.75" customHeight="1" x14ac:dyDescent="0.25">
      <c r="A9" s="438" t="s">
        <v>287</v>
      </c>
      <c r="B9" s="437"/>
      <c r="C9" s="437"/>
      <c r="D9" s="437"/>
      <c r="E9" s="437"/>
      <c r="F9" s="437"/>
      <c r="G9" s="437"/>
      <c r="H9" s="437"/>
      <c r="I9" s="437"/>
      <c r="J9" s="319">
        <v>137</v>
      </c>
      <c r="K9" s="318">
        <v>1</v>
      </c>
      <c r="L9" s="318">
        <v>0</v>
      </c>
      <c r="M9" s="340">
        <v>0</v>
      </c>
      <c r="N9" s="316">
        <v>0</v>
      </c>
      <c r="O9" s="315">
        <f>O10+O17+O31+O36</f>
        <v>4616703.6500000004</v>
      </c>
      <c r="P9" s="315">
        <f>P10+P19+P31+P36</f>
        <v>4221552</v>
      </c>
      <c r="Q9" s="339">
        <f>Q10+Q17+Q31+Q36</f>
        <v>4236256</v>
      </c>
    </row>
    <row r="10" spans="1:17" ht="60.75" customHeight="1" x14ac:dyDescent="0.25">
      <c r="A10" s="356"/>
      <c r="B10" s="308"/>
      <c r="C10" s="430" t="s">
        <v>286</v>
      </c>
      <c r="D10" s="430"/>
      <c r="E10" s="430"/>
      <c r="F10" s="430"/>
      <c r="G10" s="430"/>
      <c r="H10" s="430"/>
      <c r="I10" s="430"/>
      <c r="J10" s="319">
        <v>137</v>
      </c>
      <c r="K10" s="318">
        <v>1</v>
      </c>
      <c r="L10" s="318">
        <v>2</v>
      </c>
      <c r="M10" s="340">
        <v>0</v>
      </c>
      <c r="N10" s="316">
        <v>0</v>
      </c>
      <c r="O10" s="315">
        <f>O14</f>
        <v>1138392.9100000001</v>
      </c>
      <c r="P10" s="315">
        <f>P11</f>
        <v>1140552</v>
      </c>
      <c r="Q10" s="339">
        <f>Q14</f>
        <v>1143156</v>
      </c>
    </row>
    <row r="11" spans="1:17" ht="76.5" customHeight="1" x14ac:dyDescent="0.25">
      <c r="A11" s="356"/>
      <c r="B11" s="308"/>
      <c r="C11" s="307"/>
      <c r="D11" s="360" t="s">
        <v>324</v>
      </c>
      <c r="E11" s="359"/>
      <c r="F11" s="359"/>
      <c r="G11" s="359"/>
      <c r="H11" s="359"/>
      <c r="I11" s="358"/>
      <c r="J11" s="311">
        <v>137</v>
      </c>
      <c r="K11" s="303">
        <v>1</v>
      </c>
      <c r="L11" s="303">
        <v>2</v>
      </c>
      <c r="M11" s="349">
        <v>6700000000</v>
      </c>
      <c r="N11" s="301">
        <v>0</v>
      </c>
      <c r="O11" s="300">
        <f>O14</f>
        <v>1138392.9100000001</v>
      </c>
      <c r="P11" s="300">
        <f>P14</f>
        <v>1140552</v>
      </c>
      <c r="Q11" s="326">
        <f>Q14</f>
        <v>1143156</v>
      </c>
    </row>
    <row r="12" spans="1:17" ht="33.75" customHeight="1" x14ac:dyDescent="0.25">
      <c r="A12" s="356"/>
      <c r="B12" s="308"/>
      <c r="C12" s="307"/>
      <c r="D12" s="360" t="s">
        <v>285</v>
      </c>
      <c r="E12" s="359"/>
      <c r="F12" s="359"/>
      <c r="G12" s="359"/>
      <c r="H12" s="359"/>
      <c r="I12" s="358"/>
      <c r="J12" s="311">
        <v>137</v>
      </c>
      <c r="K12" s="303">
        <v>1</v>
      </c>
      <c r="L12" s="303">
        <v>2</v>
      </c>
      <c r="M12" s="349">
        <v>6710000000</v>
      </c>
      <c r="N12" s="301">
        <v>0</v>
      </c>
      <c r="O12" s="300">
        <f>O14</f>
        <v>1138392.9100000001</v>
      </c>
      <c r="P12" s="300">
        <f>P14</f>
        <v>1140552</v>
      </c>
      <c r="Q12" s="326">
        <f>Q14</f>
        <v>1143156</v>
      </c>
    </row>
    <row r="13" spans="1:17" x14ac:dyDescent="0.25">
      <c r="A13" s="356"/>
      <c r="B13" s="308"/>
      <c r="C13" s="307"/>
      <c r="D13" s="306"/>
      <c r="E13" s="348" t="s">
        <v>284</v>
      </c>
      <c r="F13" s="348"/>
      <c r="G13" s="348"/>
      <c r="H13" s="348"/>
      <c r="I13" s="348"/>
      <c r="J13" s="311">
        <v>137</v>
      </c>
      <c r="K13" s="303">
        <v>1</v>
      </c>
      <c r="L13" s="303">
        <v>2</v>
      </c>
      <c r="M13" s="436">
        <v>6710010010</v>
      </c>
      <c r="N13" s="301">
        <v>0</v>
      </c>
      <c r="O13" s="300">
        <f>O14</f>
        <v>1138392.9100000001</v>
      </c>
      <c r="P13" s="300">
        <f>P14</f>
        <v>1140552</v>
      </c>
      <c r="Q13" s="326">
        <f>Q14</f>
        <v>1143156</v>
      </c>
    </row>
    <row r="14" spans="1:17" ht="33" customHeight="1" x14ac:dyDescent="0.25">
      <c r="A14" s="356"/>
      <c r="B14" s="308"/>
      <c r="C14" s="307"/>
      <c r="D14" s="306"/>
      <c r="E14" s="306"/>
      <c r="F14" s="348" t="s">
        <v>269</v>
      </c>
      <c r="G14" s="348"/>
      <c r="H14" s="348"/>
      <c r="I14" s="348"/>
      <c r="J14" s="311">
        <v>137</v>
      </c>
      <c r="K14" s="303">
        <v>1</v>
      </c>
      <c r="L14" s="303">
        <v>2</v>
      </c>
      <c r="M14" s="349">
        <v>6710010010</v>
      </c>
      <c r="N14" s="301" t="s">
        <v>268</v>
      </c>
      <c r="O14" s="300">
        <f>O15+O16</f>
        <v>1138392.9100000001</v>
      </c>
      <c r="P14" s="300">
        <f>P15+P16</f>
        <v>1140552</v>
      </c>
      <c r="Q14" s="300">
        <f>Q15+Q16</f>
        <v>1143156</v>
      </c>
    </row>
    <row r="15" spans="1:17" ht="29.25" customHeight="1" x14ac:dyDescent="0.25">
      <c r="A15" s="356"/>
      <c r="B15" s="308"/>
      <c r="C15" s="307"/>
      <c r="D15" s="306"/>
      <c r="E15" s="306"/>
      <c r="F15" s="305" t="s">
        <v>314</v>
      </c>
      <c r="G15" s="305"/>
      <c r="H15" s="305"/>
      <c r="I15" s="305"/>
      <c r="J15" s="311">
        <v>137</v>
      </c>
      <c r="K15" s="303">
        <v>1</v>
      </c>
      <c r="L15" s="303">
        <v>2</v>
      </c>
      <c r="M15" s="349">
        <v>6710010010</v>
      </c>
      <c r="N15" s="301">
        <v>121</v>
      </c>
      <c r="O15" s="300">
        <v>874340.55</v>
      </c>
      <c r="P15" s="300">
        <v>876000</v>
      </c>
      <c r="Q15" s="300">
        <v>878000</v>
      </c>
    </row>
    <row r="16" spans="1:17" ht="60" customHeight="1" x14ac:dyDescent="0.25">
      <c r="A16" s="356"/>
      <c r="B16" s="308"/>
      <c r="C16" s="307"/>
      <c r="D16" s="306"/>
      <c r="E16" s="306"/>
      <c r="F16" s="435" t="s">
        <v>313</v>
      </c>
      <c r="G16" s="435"/>
      <c r="H16" s="435"/>
      <c r="I16" s="435"/>
      <c r="J16" s="311">
        <v>137</v>
      </c>
      <c r="K16" s="303">
        <v>1</v>
      </c>
      <c r="L16" s="303">
        <v>2</v>
      </c>
      <c r="M16" s="349">
        <v>6710010010</v>
      </c>
      <c r="N16" s="301">
        <v>129</v>
      </c>
      <c r="O16" s="300">
        <v>264052.36</v>
      </c>
      <c r="P16" s="300">
        <v>264552</v>
      </c>
      <c r="Q16" s="300">
        <v>265156</v>
      </c>
    </row>
    <row r="17" spans="1:17" ht="60" customHeight="1" x14ac:dyDescent="0.25">
      <c r="A17" s="356"/>
      <c r="B17" s="308"/>
      <c r="C17" s="322" t="s">
        <v>283</v>
      </c>
      <c r="D17" s="321"/>
      <c r="E17" s="321"/>
      <c r="F17" s="321"/>
      <c r="G17" s="321"/>
      <c r="H17" s="321"/>
      <c r="I17" s="320"/>
      <c r="J17" s="319">
        <v>137</v>
      </c>
      <c r="K17" s="318">
        <v>1</v>
      </c>
      <c r="L17" s="318">
        <v>4</v>
      </c>
      <c r="M17" s="412">
        <v>0</v>
      </c>
      <c r="N17" s="316">
        <v>0</v>
      </c>
      <c r="O17" s="315">
        <f>O18</f>
        <v>3416510.74</v>
      </c>
      <c r="P17" s="315">
        <f>P18</f>
        <v>3019000</v>
      </c>
      <c r="Q17" s="315">
        <f>Q18</f>
        <v>3031000</v>
      </c>
    </row>
    <row r="18" spans="1:17" ht="78" customHeight="1" x14ac:dyDescent="0.25">
      <c r="A18" s="356"/>
      <c r="B18" s="308"/>
      <c r="C18" s="307"/>
      <c r="D18" s="360" t="s">
        <v>302</v>
      </c>
      <c r="E18" s="359"/>
      <c r="F18" s="359"/>
      <c r="G18" s="359"/>
      <c r="H18" s="359"/>
      <c r="I18" s="358"/>
      <c r="J18" s="311">
        <v>137</v>
      </c>
      <c r="K18" s="303">
        <v>1</v>
      </c>
      <c r="L18" s="303">
        <v>4</v>
      </c>
      <c r="M18" s="349">
        <v>6700000000</v>
      </c>
      <c r="N18" s="301">
        <v>0</v>
      </c>
      <c r="O18" s="300">
        <f>O19</f>
        <v>3416510.74</v>
      </c>
      <c r="P18" s="300">
        <f>P19</f>
        <v>3019000</v>
      </c>
      <c r="Q18" s="326">
        <f>Q19</f>
        <v>3031000</v>
      </c>
    </row>
    <row r="19" spans="1:17" ht="30.75" customHeight="1" x14ac:dyDescent="0.25">
      <c r="A19" s="356"/>
      <c r="B19" s="308"/>
      <c r="C19" s="307"/>
      <c r="D19" s="360" t="s">
        <v>323</v>
      </c>
      <c r="E19" s="359"/>
      <c r="F19" s="359"/>
      <c r="G19" s="359"/>
      <c r="H19" s="359"/>
      <c r="I19" s="358"/>
      <c r="J19" s="311">
        <v>137</v>
      </c>
      <c r="K19" s="303">
        <v>1</v>
      </c>
      <c r="L19" s="303">
        <v>4</v>
      </c>
      <c r="M19" s="349">
        <v>6710000000</v>
      </c>
      <c r="N19" s="301">
        <v>0</v>
      </c>
      <c r="O19" s="300">
        <f>O21+O24+O27+O28</f>
        <v>3416510.74</v>
      </c>
      <c r="P19" s="300">
        <f>P21+P24+P27+P28</f>
        <v>3019000</v>
      </c>
      <c r="Q19" s="326">
        <f>Q21+Q24+Q27+Q28</f>
        <v>3031000</v>
      </c>
    </row>
    <row r="20" spans="1:17" ht="30.75" customHeight="1" x14ac:dyDescent="0.25">
      <c r="A20" s="356"/>
      <c r="B20" s="308"/>
      <c r="C20" s="307"/>
      <c r="D20" s="306"/>
      <c r="E20" s="348" t="s">
        <v>281</v>
      </c>
      <c r="F20" s="348"/>
      <c r="G20" s="348"/>
      <c r="H20" s="348"/>
      <c r="I20" s="348"/>
      <c r="J20" s="311">
        <v>137</v>
      </c>
      <c r="K20" s="303">
        <v>1</v>
      </c>
      <c r="L20" s="303">
        <v>4</v>
      </c>
      <c r="M20" s="434">
        <v>6710010020</v>
      </c>
      <c r="N20" s="301">
        <v>0</v>
      </c>
      <c r="O20" s="300">
        <f>O21+O24+O27+O28</f>
        <v>3416510.74</v>
      </c>
      <c r="P20" s="300">
        <f>P21+P24+P27+P28</f>
        <v>3019000</v>
      </c>
      <c r="Q20" s="326">
        <f>Q21+Q24+Q27+Q28</f>
        <v>3031000</v>
      </c>
    </row>
    <row r="21" spans="1:17" ht="31.5" customHeight="1" x14ac:dyDescent="0.25">
      <c r="A21" s="356"/>
      <c r="B21" s="308"/>
      <c r="C21" s="307"/>
      <c r="D21" s="306"/>
      <c r="E21" s="306"/>
      <c r="F21" s="348" t="s">
        <v>269</v>
      </c>
      <c r="G21" s="348"/>
      <c r="H21" s="348"/>
      <c r="I21" s="348"/>
      <c r="J21" s="311">
        <v>137</v>
      </c>
      <c r="K21" s="303">
        <v>1</v>
      </c>
      <c r="L21" s="303">
        <v>4</v>
      </c>
      <c r="M21" s="349">
        <v>6710010020</v>
      </c>
      <c r="N21" s="301" t="s">
        <v>268</v>
      </c>
      <c r="O21" s="300">
        <f>O22+O23</f>
        <v>2727865.74</v>
      </c>
      <c r="P21" s="300">
        <f>P22+P23</f>
        <v>2343600</v>
      </c>
      <c r="Q21" s="300">
        <f>Q22+Q23</f>
        <v>2343600</v>
      </c>
    </row>
    <row r="22" spans="1:17" ht="32.25" customHeight="1" x14ac:dyDescent="0.25">
      <c r="A22" s="356"/>
      <c r="B22" s="308"/>
      <c r="C22" s="307"/>
      <c r="D22" s="306"/>
      <c r="E22" s="306"/>
      <c r="F22" s="305" t="s">
        <v>314</v>
      </c>
      <c r="G22" s="305"/>
      <c r="H22" s="305"/>
      <c r="I22" s="305"/>
      <c r="J22" s="311">
        <v>137</v>
      </c>
      <c r="K22" s="303">
        <v>1</v>
      </c>
      <c r="L22" s="303">
        <v>4</v>
      </c>
      <c r="M22" s="349">
        <v>6710010020</v>
      </c>
      <c r="N22" s="301">
        <v>121</v>
      </c>
      <c r="O22" s="300">
        <v>2095134.98</v>
      </c>
      <c r="P22" s="300">
        <v>1800000</v>
      </c>
      <c r="Q22" s="300">
        <v>1800000</v>
      </c>
    </row>
    <row r="23" spans="1:17" ht="61.5" customHeight="1" x14ac:dyDescent="0.25">
      <c r="A23" s="356"/>
      <c r="B23" s="308"/>
      <c r="C23" s="307"/>
      <c r="D23" s="306"/>
      <c r="E23" s="306"/>
      <c r="F23" s="305" t="s">
        <v>313</v>
      </c>
      <c r="G23" s="305"/>
      <c r="H23" s="305"/>
      <c r="I23" s="305"/>
      <c r="J23" s="311">
        <v>137</v>
      </c>
      <c r="K23" s="303">
        <v>1</v>
      </c>
      <c r="L23" s="303">
        <v>4</v>
      </c>
      <c r="M23" s="349">
        <v>6710010020</v>
      </c>
      <c r="N23" s="301">
        <v>129</v>
      </c>
      <c r="O23" s="300">
        <v>632730.76</v>
      </c>
      <c r="P23" s="300">
        <v>543600</v>
      </c>
      <c r="Q23" s="300">
        <v>543600</v>
      </c>
    </row>
    <row r="24" spans="1:17" ht="35.25" customHeight="1" x14ac:dyDescent="0.25">
      <c r="A24" s="356"/>
      <c r="B24" s="308"/>
      <c r="C24" s="307"/>
      <c r="D24" s="306"/>
      <c r="E24" s="306"/>
      <c r="F24" s="348" t="s">
        <v>251</v>
      </c>
      <c r="G24" s="348"/>
      <c r="H24" s="348"/>
      <c r="I24" s="348"/>
      <c r="J24" s="311">
        <v>137</v>
      </c>
      <c r="K24" s="303">
        <v>1</v>
      </c>
      <c r="L24" s="303">
        <v>4</v>
      </c>
      <c r="M24" s="349">
        <v>6710010020</v>
      </c>
      <c r="N24" s="301" t="s">
        <v>250</v>
      </c>
      <c r="O24" s="300">
        <f>O25+O26</f>
        <v>585245</v>
      </c>
      <c r="P24" s="300">
        <f>P25+P26</f>
        <v>572000</v>
      </c>
      <c r="Q24" s="300">
        <f>Q25+Q26</f>
        <v>584000</v>
      </c>
    </row>
    <row r="25" spans="1:17" ht="29.25" customHeight="1" x14ac:dyDescent="0.25">
      <c r="A25" s="356"/>
      <c r="B25" s="308"/>
      <c r="C25" s="307"/>
      <c r="D25" s="306"/>
      <c r="E25" s="306"/>
      <c r="F25" s="305" t="s">
        <v>299</v>
      </c>
      <c r="G25" s="305"/>
      <c r="H25" s="305"/>
      <c r="I25" s="305"/>
      <c r="J25" s="311">
        <v>137</v>
      </c>
      <c r="K25" s="303">
        <v>1</v>
      </c>
      <c r="L25" s="303">
        <v>4</v>
      </c>
      <c r="M25" s="349">
        <v>6710010020</v>
      </c>
      <c r="N25" s="301">
        <v>244</v>
      </c>
      <c r="O25" s="300">
        <v>565295</v>
      </c>
      <c r="P25" s="300">
        <v>550000</v>
      </c>
      <c r="Q25" s="326">
        <v>560000</v>
      </c>
    </row>
    <row r="26" spans="1:17" ht="18.75" customHeight="1" x14ac:dyDescent="0.25">
      <c r="A26" s="356"/>
      <c r="B26" s="308"/>
      <c r="C26" s="307"/>
      <c r="D26" s="306"/>
      <c r="E26" s="306"/>
      <c r="F26" s="314" t="s">
        <v>308</v>
      </c>
      <c r="G26" s="313"/>
      <c r="H26" s="313"/>
      <c r="I26" s="312"/>
      <c r="J26" s="311">
        <v>137</v>
      </c>
      <c r="K26" s="303">
        <v>1</v>
      </c>
      <c r="L26" s="303">
        <v>4</v>
      </c>
      <c r="M26" s="349">
        <v>6710010020</v>
      </c>
      <c r="N26" s="301">
        <v>247</v>
      </c>
      <c r="O26" s="300">
        <v>19950</v>
      </c>
      <c r="P26" s="300">
        <v>22000</v>
      </c>
      <c r="Q26" s="300">
        <v>24000</v>
      </c>
    </row>
    <row r="27" spans="1:17" ht="16.5" customHeight="1" x14ac:dyDescent="0.25">
      <c r="A27" s="356"/>
      <c r="B27" s="308"/>
      <c r="C27" s="307"/>
      <c r="D27" s="306"/>
      <c r="E27" s="306"/>
      <c r="F27" s="348" t="s">
        <v>62</v>
      </c>
      <c r="G27" s="348"/>
      <c r="H27" s="348"/>
      <c r="I27" s="348"/>
      <c r="J27" s="311">
        <v>137</v>
      </c>
      <c r="K27" s="303">
        <v>1</v>
      </c>
      <c r="L27" s="303">
        <v>4</v>
      </c>
      <c r="M27" s="343">
        <v>6710010020</v>
      </c>
      <c r="N27" s="301" t="s">
        <v>280</v>
      </c>
      <c r="O27" s="300">
        <v>23400</v>
      </c>
      <c r="P27" s="300">
        <v>23400</v>
      </c>
      <c r="Q27" s="300">
        <v>23400</v>
      </c>
    </row>
    <row r="28" spans="1:17" ht="16.5" customHeight="1" x14ac:dyDescent="0.25">
      <c r="A28" s="356"/>
      <c r="B28" s="308"/>
      <c r="C28" s="307"/>
      <c r="D28" s="306"/>
      <c r="E28" s="306"/>
      <c r="F28" s="348" t="s">
        <v>279</v>
      </c>
      <c r="G28" s="348"/>
      <c r="H28" s="348"/>
      <c r="I28" s="348"/>
      <c r="J28" s="311">
        <v>137</v>
      </c>
      <c r="K28" s="303">
        <v>1</v>
      </c>
      <c r="L28" s="303">
        <v>4</v>
      </c>
      <c r="M28" s="349">
        <v>6710010020</v>
      </c>
      <c r="N28" s="301">
        <v>850</v>
      </c>
      <c r="O28" s="300">
        <f>O29+O30</f>
        <v>80000</v>
      </c>
      <c r="P28" s="300">
        <v>80000</v>
      </c>
      <c r="Q28" s="300">
        <v>80000</v>
      </c>
    </row>
    <row r="29" spans="1:17" ht="30.75" customHeight="1" x14ac:dyDescent="0.25">
      <c r="A29" s="356"/>
      <c r="B29" s="308"/>
      <c r="C29" s="307"/>
      <c r="D29" s="306"/>
      <c r="E29" s="306"/>
      <c r="F29" s="348" t="s">
        <v>322</v>
      </c>
      <c r="G29" s="348"/>
      <c r="H29" s="348"/>
      <c r="I29" s="348"/>
      <c r="J29" s="311">
        <v>137</v>
      </c>
      <c r="K29" s="303">
        <v>1</v>
      </c>
      <c r="L29" s="303">
        <v>4</v>
      </c>
      <c r="M29" s="349">
        <v>6710010020</v>
      </c>
      <c r="N29" s="301">
        <v>851</v>
      </c>
      <c r="O29" s="300">
        <v>38000</v>
      </c>
      <c r="P29" s="300">
        <v>38000</v>
      </c>
      <c r="Q29" s="300">
        <v>38000</v>
      </c>
    </row>
    <row r="30" spans="1:17" ht="15.75" customHeight="1" x14ac:dyDescent="0.25">
      <c r="A30" s="356"/>
      <c r="B30" s="308"/>
      <c r="C30" s="307"/>
      <c r="D30" s="306"/>
      <c r="E30" s="306"/>
      <c r="F30" s="348" t="s">
        <v>316</v>
      </c>
      <c r="G30" s="348"/>
      <c r="H30" s="348"/>
      <c r="I30" s="348"/>
      <c r="J30" s="311">
        <v>137</v>
      </c>
      <c r="K30" s="303">
        <v>1</v>
      </c>
      <c r="L30" s="303">
        <v>4</v>
      </c>
      <c r="M30" s="349">
        <v>6710010020</v>
      </c>
      <c r="N30" s="301">
        <v>853</v>
      </c>
      <c r="O30" s="300">
        <v>42000</v>
      </c>
      <c r="P30" s="300">
        <v>42000</v>
      </c>
      <c r="Q30" s="300">
        <v>42000</v>
      </c>
    </row>
    <row r="31" spans="1:17" ht="68.25" customHeight="1" x14ac:dyDescent="0.25">
      <c r="A31" s="433"/>
      <c r="B31" s="432"/>
      <c r="C31" s="431"/>
      <c r="D31" s="430" t="s">
        <v>321</v>
      </c>
      <c r="E31" s="429"/>
      <c r="F31" s="429"/>
      <c r="G31" s="429"/>
      <c r="H31" s="429"/>
      <c r="I31" s="429"/>
      <c r="J31" s="319">
        <v>137</v>
      </c>
      <c r="K31" s="318">
        <v>1</v>
      </c>
      <c r="L31" s="318">
        <v>6</v>
      </c>
      <c r="M31" s="412">
        <v>0</v>
      </c>
      <c r="N31" s="316">
        <v>0</v>
      </c>
      <c r="O31" s="315">
        <f>O35</f>
        <v>58100</v>
      </c>
      <c r="P31" s="315">
        <f>P32</f>
        <v>58100</v>
      </c>
      <c r="Q31" s="315">
        <f>Q32</f>
        <v>58100</v>
      </c>
    </row>
    <row r="32" spans="1:17" ht="85.5" customHeight="1" x14ac:dyDescent="0.25">
      <c r="A32" s="309"/>
      <c r="B32" s="308"/>
      <c r="C32" s="307"/>
      <c r="D32" s="428"/>
      <c r="E32" s="428"/>
      <c r="F32" s="427" t="s">
        <v>302</v>
      </c>
      <c r="G32" s="426"/>
      <c r="H32" s="426"/>
      <c r="I32" s="425"/>
      <c r="J32" s="424">
        <v>137</v>
      </c>
      <c r="K32" s="423">
        <v>1</v>
      </c>
      <c r="L32" s="423">
        <v>6</v>
      </c>
      <c r="M32" s="422">
        <v>6700000000</v>
      </c>
      <c r="N32" s="421">
        <v>0</v>
      </c>
      <c r="O32" s="373">
        <f>O35</f>
        <v>58100</v>
      </c>
      <c r="P32" s="373">
        <f>P35</f>
        <v>58100</v>
      </c>
      <c r="Q32" s="372">
        <f>Q35</f>
        <v>58100</v>
      </c>
    </row>
    <row r="33" spans="1:17" ht="33.75" customHeight="1" x14ac:dyDescent="0.25">
      <c r="A33" s="309"/>
      <c r="B33" s="308"/>
      <c r="C33" s="307"/>
      <c r="D33" s="306"/>
      <c r="E33" s="306"/>
      <c r="F33" s="420" t="s">
        <v>320</v>
      </c>
      <c r="G33" s="411"/>
      <c r="H33" s="411"/>
      <c r="I33" s="410"/>
      <c r="J33" s="311">
        <v>137</v>
      </c>
      <c r="K33" s="303">
        <v>1</v>
      </c>
      <c r="L33" s="303">
        <v>6</v>
      </c>
      <c r="M33" s="405">
        <v>6710000000</v>
      </c>
      <c r="N33" s="301">
        <v>0</v>
      </c>
      <c r="O33" s="300">
        <f>O35</f>
        <v>58100</v>
      </c>
      <c r="P33" s="300">
        <f>P35</f>
        <v>58100</v>
      </c>
      <c r="Q33" s="326">
        <f>Q35</f>
        <v>58100</v>
      </c>
    </row>
    <row r="34" spans="1:17" ht="59.25" customHeight="1" x14ac:dyDescent="0.25">
      <c r="A34" s="309"/>
      <c r="B34" s="308"/>
      <c r="C34" s="307"/>
      <c r="D34" s="389"/>
      <c r="E34" s="389"/>
      <c r="F34" s="313" t="s">
        <v>275</v>
      </c>
      <c r="G34" s="418"/>
      <c r="H34" s="418"/>
      <c r="I34" s="417"/>
      <c r="J34" s="311">
        <v>137</v>
      </c>
      <c r="K34" s="303">
        <v>1</v>
      </c>
      <c r="L34" s="303">
        <v>6</v>
      </c>
      <c r="M34" s="405">
        <v>6710010080</v>
      </c>
      <c r="N34" s="301">
        <v>0</v>
      </c>
      <c r="O34" s="300">
        <f>O35</f>
        <v>58100</v>
      </c>
      <c r="P34" s="300">
        <f>P35</f>
        <v>58100</v>
      </c>
      <c r="Q34" s="326">
        <f>Q35</f>
        <v>58100</v>
      </c>
    </row>
    <row r="35" spans="1:17" ht="19.5" customHeight="1" x14ac:dyDescent="0.25">
      <c r="A35" s="419"/>
      <c r="B35" s="308"/>
      <c r="C35" s="307"/>
      <c r="D35" s="389"/>
      <c r="E35" s="389"/>
      <c r="F35" s="313" t="s">
        <v>62</v>
      </c>
      <c r="G35" s="418"/>
      <c r="H35" s="418"/>
      <c r="I35" s="417"/>
      <c r="J35" s="311">
        <v>137</v>
      </c>
      <c r="K35" s="303">
        <v>1</v>
      </c>
      <c r="L35" s="303">
        <v>6</v>
      </c>
      <c r="M35" s="416">
        <v>6710010080</v>
      </c>
      <c r="N35" s="301">
        <v>540</v>
      </c>
      <c r="O35" s="300">
        <v>58100</v>
      </c>
      <c r="P35" s="300">
        <v>58100</v>
      </c>
      <c r="Q35" s="300">
        <v>58100</v>
      </c>
    </row>
    <row r="36" spans="1:17" ht="19.5" customHeight="1" x14ac:dyDescent="0.25">
      <c r="A36" s="415"/>
      <c r="B36" s="308"/>
      <c r="C36" s="307"/>
      <c r="D36" s="414" t="s">
        <v>319</v>
      </c>
      <c r="E36" s="413"/>
      <c r="F36" s="413"/>
      <c r="G36" s="413"/>
      <c r="H36" s="413"/>
      <c r="I36" s="413"/>
      <c r="J36" s="319">
        <v>137</v>
      </c>
      <c r="K36" s="318">
        <v>1</v>
      </c>
      <c r="L36" s="318">
        <v>13</v>
      </c>
      <c r="M36" s="412">
        <v>0</v>
      </c>
      <c r="N36" s="316">
        <v>0</v>
      </c>
      <c r="O36" s="315">
        <f>O37</f>
        <v>3700</v>
      </c>
      <c r="P36" s="315">
        <f>P37</f>
        <v>3900</v>
      </c>
      <c r="Q36" s="315">
        <f>Q37</f>
        <v>4000</v>
      </c>
    </row>
    <row r="37" spans="1:17" ht="33" customHeight="1" x14ac:dyDescent="0.25">
      <c r="A37" s="309"/>
      <c r="B37" s="308"/>
      <c r="C37" s="307"/>
      <c r="D37" s="307"/>
      <c r="E37" s="409"/>
      <c r="F37" s="408" t="s">
        <v>318</v>
      </c>
      <c r="G37" s="411"/>
      <c r="H37" s="411"/>
      <c r="I37" s="410"/>
      <c r="J37" s="311">
        <v>137</v>
      </c>
      <c r="K37" s="303">
        <v>1</v>
      </c>
      <c r="L37" s="303">
        <v>13</v>
      </c>
      <c r="M37" s="405">
        <v>7700000000</v>
      </c>
      <c r="N37" s="301">
        <v>0</v>
      </c>
      <c r="O37" s="300">
        <f>O38</f>
        <v>3700</v>
      </c>
      <c r="P37" s="300">
        <f>P38</f>
        <v>3900</v>
      </c>
      <c r="Q37" s="300">
        <f>Q38</f>
        <v>4000</v>
      </c>
    </row>
    <row r="38" spans="1:17" ht="30.75" customHeight="1" x14ac:dyDescent="0.25">
      <c r="A38" s="309"/>
      <c r="B38" s="308"/>
      <c r="C38" s="307"/>
      <c r="D38" s="307"/>
      <c r="E38" s="409"/>
      <c r="F38" s="408" t="s">
        <v>317</v>
      </c>
      <c r="G38" s="407"/>
      <c r="H38" s="407"/>
      <c r="I38" s="406"/>
      <c r="J38" s="311">
        <v>137</v>
      </c>
      <c r="K38" s="303">
        <v>1</v>
      </c>
      <c r="L38" s="303">
        <v>13</v>
      </c>
      <c r="M38" s="405">
        <v>7700095100</v>
      </c>
      <c r="N38" s="301">
        <v>0</v>
      </c>
      <c r="O38" s="300">
        <f>O39</f>
        <v>3700</v>
      </c>
      <c r="P38" s="300">
        <f>P39</f>
        <v>3900</v>
      </c>
      <c r="Q38" s="300">
        <f>Q39</f>
        <v>4000</v>
      </c>
    </row>
    <row r="39" spans="1:17" ht="19.5" customHeight="1" x14ac:dyDescent="0.25">
      <c r="A39" s="309"/>
      <c r="B39" s="308"/>
      <c r="C39" s="307"/>
      <c r="D39" s="307"/>
      <c r="E39" s="409"/>
      <c r="F39" s="408" t="s">
        <v>279</v>
      </c>
      <c r="G39" s="407"/>
      <c r="H39" s="407"/>
      <c r="I39" s="406"/>
      <c r="J39" s="311">
        <v>137</v>
      </c>
      <c r="K39" s="303">
        <v>1</v>
      </c>
      <c r="L39" s="303">
        <v>13</v>
      </c>
      <c r="M39" s="405">
        <v>7700095100</v>
      </c>
      <c r="N39" s="301">
        <v>850</v>
      </c>
      <c r="O39" s="300">
        <f>O40</f>
        <v>3700</v>
      </c>
      <c r="P39" s="300">
        <f>P40</f>
        <v>3900</v>
      </c>
      <c r="Q39" s="300">
        <f>Q40</f>
        <v>4000</v>
      </c>
    </row>
    <row r="40" spans="1:17" ht="19.5" customHeight="1" x14ac:dyDescent="0.25">
      <c r="A40" s="309"/>
      <c r="B40" s="308"/>
      <c r="C40" s="307"/>
      <c r="D40" s="307"/>
      <c r="E40" s="409"/>
      <c r="F40" s="408" t="s">
        <v>316</v>
      </c>
      <c r="G40" s="407"/>
      <c r="H40" s="407"/>
      <c r="I40" s="406"/>
      <c r="J40" s="311">
        <v>137</v>
      </c>
      <c r="K40" s="303">
        <v>1</v>
      </c>
      <c r="L40" s="303">
        <v>13</v>
      </c>
      <c r="M40" s="405">
        <v>7700095100</v>
      </c>
      <c r="N40" s="301">
        <v>853</v>
      </c>
      <c r="O40" s="300">
        <v>3700</v>
      </c>
      <c r="P40" s="300">
        <v>3900</v>
      </c>
      <c r="Q40" s="300">
        <v>4000</v>
      </c>
    </row>
    <row r="41" spans="1:17" ht="15" customHeight="1" x14ac:dyDescent="0.25">
      <c r="A41" s="387" t="s">
        <v>222</v>
      </c>
      <c r="B41" s="386"/>
      <c r="C41" s="386"/>
      <c r="D41" s="386"/>
      <c r="E41" s="386"/>
      <c r="F41" s="386"/>
      <c r="G41" s="386"/>
      <c r="H41" s="386"/>
      <c r="I41" s="385"/>
      <c r="J41" s="319">
        <v>137</v>
      </c>
      <c r="K41" s="318">
        <v>2</v>
      </c>
      <c r="L41" s="318">
        <v>0</v>
      </c>
      <c r="M41" s="340">
        <v>0</v>
      </c>
      <c r="N41" s="316">
        <v>0</v>
      </c>
      <c r="O41" s="315">
        <f>O46+O49</f>
        <v>261700.00000000003</v>
      </c>
      <c r="P41" s="315">
        <f>P42</f>
        <v>270500</v>
      </c>
      <c r="Q41" s="339">
        <f>Q46+Q49</f>
        <v>280100</v>
      </c>
    </row>
    <row r="42" spans="1:17" ht="30" customHeight="1" x14ac:dyDescent="0.25">
      <c r="A42" s="356"/>
      <c r="B42" s="308"/>
      <c r="C42" s="384" t="s">
        <v>221</v>
      </c>
      <c r="D42" s="383"/>
      <c r="E42" s="383"/>
      <c r="F42" s="383"/>
      <c r="G42" s="383"/>
      <c r="H42" s="383"/>
      <c r="I42" s="382"/>
      <c r="J42" s="319">
        <v>137</v>
      </c>
      <c r="K42" s="318">
        <v>2</v>
      </c>
      <c r="L42" s="318">
        <v>3</v>
      </c>
      <c r="M42" s="340">
        <v>0</v>
      </c>
      <c r="N42" s="316">
        <v>0</v>
      </c>
      <c r="O42" s="315">
        <f>O46+O49</f>
        <v>261700.00000000003</v>
      </c>
      <c r="P42" s="315">
        <f>P46+P49</f>
        <v>270500</v>
      </c>
      <c r="Q42" s="339">
        <f>Q46+Q49</f>
        <v>280100</v>
      </c>
    </row>
    <row r="43" spans="1:17" ht="75.75" customHeight="1" x14ac:dyDescent="0.25">
      <c r="A43" s="356"/>
      <c r="B43" s="308"/>
      <c r="C43" s="381"/>
      <c r="D43" s="360" t="s">
        <v>302</v>
      </c>
      <c r="E43" s="359"/>
      <c r="F43" s="359"/>
      <c r="G43" s="359"/>
      <c r="H43" s="359"/>
      <c r="I43" s="358"/>
      <c r="J43" s="311">
        <v>137</v>
      </c>
      <c r="K43" s="303">
        <v>2</v>
      </c>
      <c r="L43" s="303">
        <v>3</v>
      </c>
      <c r="M43" s="349">
        <v>6700000000</v>
      </c>
      <c r="N43" s="301">
        <v>0</v>
      </c>
      <c r="O43" s="300">
        <f>O44</f>
        <v>261700.00000000003</v>
      </c>
      <c r="P43" s="300">
        <f>P44</f>
        <v>270500</v>
      </c>
      <c r="Q43" s="326">
        <f>Q44</f>
        <v>280100</v>
      </c>
    </row>
    <row r="44" spans="1:17" ht="45.75" customHeight="1" x14ac:dyDescent="0.25">
      <c r="A44" s="356"/>
      <c r="B44" s="308"/>
      <c r="C44" s="307"/>
      <c r="D44" s="403" t="s">
        <v>271</v>
      </c>
      <c r="E44" s="402"/>
      <c r="F44" s="402"/>
      <c r="G44" s="402"/>
      <c r="H44" s="402"/>
      <c r="I44" s="401"/>
      <c r="J44" s="311">
        <v>137</v>
      </c>
      <c r="K44" s="303">
        <v>2</v>
      </c>
      <c r="L44" s="303">
        <v>3</v>
      </c>
      <c r="M44" s="349">
        <v>6720000000</v>
      </c>
      <c r="N44" s="301">
        <v>0</v>
      </c>
      <c r="O44" s="300">
        <f>O46+O49</f>
        <v>261700.00000000003</v>
      </c>
      <c r="P44" s="300">
        <f>P46+P49</f>
        <v>270500</v>
      </c>
      <c r="Q44" s="326">
        <f>Q46+Q49</f>
        <v>280100</v>
      </c>
    </row>
    <row r="45" spans="1:17" ht="46.5" customHeight="1" x14ac:dyDescent="0.25">
      <c r="A45" s="356"/>
      <c r="B45" s="308"/>
      <c r="C45" s="307"/>
      <c r="D45" s="306"/>
      <c r="E45" s="404"/>
      <c r="F45" s="403" t="s">
        <v>315</v>
      </c>
      <c r="G45" s="402"/>
      <c r="H45" s="402"/>
      <c r="I45" s="401"/>
      <c r="J45" s="352">
        <v>137</v>
      </c>
      <c r="K45" s="351">
        <v>2</v>
      </c>
      <c r="L45" s="351">
        <v>3</v>
      </c>
      <c r="M45" s="349">
        <v>6720051180</v>
      </c>
      <c r="N45" s="350">
        <v>0</v>
      </c>
      <c r="O45" s="300">
        <f>O46+O49</f>
        <v>261700.00000000003</v>
      </c>
      <c r="P45" s="300">
        <f>P46+P49</f>
        <v>270500</v>
      </c>
      <c r="Q45" s="326">
        <f>Q46+Q49</f>
        <v>280100</v>
      </c>
    </row>
    <row r="46" spans="1:17" ht="30.75" customHeight="1" x14ac:dyDescent="0.25">
      <c r="A46" s="356"/>
      <c r="B46" s="308"/>
      <c r="C46" s="307"/>
      <c r="D46" s="306"/>
      <c r="E46" s="306"/>
      <c r="F46" s="348" t="s">
        <v>269</v>
      </c>
      <c r="G46" s="348"/>
      <c r="H46" s="348"/>
      <c r="I46" s="348"/>
      <c r="J46" s="311">
        <v>137</v>
      </c>
      <c r="K46" s="303">
        <v>2</v>
      </c>
      <c r="L46" s="303">
        <v>3</v>
      </c>
      <c r="M46" s="349">
        <v>6720051180</v>
      </c>
      <c r="N46" s="301" t="s">
        <v>268</v>
      </c>
      <c r="O46" s="300">
        <f>O47+O48</f>
        <v>256984.33000000002</v>
      </c>
      <c r="P46" s="300">
        <f>P47+P48</f>
        <v>260400</v>
      </c>
      <c r="Q46" s="326">
        <f>Q47+Q48</f>
        <v>273420</v>
      </c>
    </row>
    <row r="47" spans="1:17" ht="30" customHeight="1" x14ac:dyDescent="0.25">
      <c r="A47" s="356"/>
      <c r="B47" s="308"/>
      <c r="C47" s="307"/>
      <c r="D47" s="306"/>
      <c r="E47" s="306"/>
      <c r="F47" s="305" t="s">
        <v>314</v>
      </c>
      <c r="G47" s="305"/>
      <c r="H47" s="305"/>
      <c r="I47" s="305"/>
      <c r="J47" s="311">
        <v>137</v>
      </c>
      <c r="K47" s="303">
        <v>2</v>
      </c>
      <c r="L47" s="303">
        <v>3</v>
      </c>
      <c r="M47" s="349">
        <v>6720051180</v>
      </c>
      <c r="N47" s="301">
        <v>121</v>
      </c>
      <c r="O47" s="300">
        <v>197376.6</v>
      </c>
      <c r="P47" s="300">
        <v>200000</v>
      </c>
      <c r="Q47" s="300">
        <v>210000</v>
      </c>
    </row>
    <row r="48" spans="1:17" ht="59.25" customHeight="1" x14ac:dyDescent="0.25">
      <c r="A48" s="356"/>
      <c r="B48" s="308"/>
      <c r="C48" s="307"/>
      <c r="D48" s="306"/>
      <c r="E48" s="306"/>
      <c r="F48" s="305" t="s">
        <v>313</v>
      </c>
      <c r="G48" s="305"/>
      <c r="H48" s="305"/>
      <c r="I48" s="305"/>
      <c r="J48" s="311">
        <v>137</v>
      </c>
      <c r="K48" s="303">
        <v>2</v>
      </c>
      <c r="L48" s="303">
        <v>3</v>
      </c>
      <c r="M48" s="349">
        <v>6720051180</v>
      </c>
      <c r="N48" s="301">
        <v>129</v>
      </c>
      <c r="O48" s="300">
        <v>59607.73</v>
      </c>
      <c r="P48" s="300">
        <v>60400</v>
      </c>
      <c r="Q48" s="300">
        <v>63420</v>
      </c>
    </row>
    <row r="49" spans="1:17" ht="33" customHeight="1" x14ac:dyDescent="0.25">
      <c r="A49" s="356"/>
      <c r="B49" s="308"/>
      <c r="C49" s="307"/>
      <c r="D49" s="306"/>
      <c r="E49" s="306"/>
      <c r="F49" s="348" t="s">
        <v>251</v>
      </c>
      <c r="G49" s="348"/>
      <c r="H49" s="348"/>
      <c r="I49" s="348"/>
      <c r="J49" s="311">
        <v>137</v>
      </c>
      <c r="K49" s="303">
        <v>2</v>
      </c>
      <c r="L49" s="303">
        <v>3</v>
      </c>
      <c r="M49" s="349">
        <v>6720051180</v>
      </c>
      <c r="N49" s="301" t="s">
        <v>250</v>
      </c>
      <c r="O49" s="300">
        <f>O50</f>
        <v>4715.67</v>
      </c>
      <c r="P49" s="300">
        <f>P50</f>
        <v>10100</v>
      </c>
      <c r="Q49" s="326">
        <f>Q50</f>
        <v>6680</v>
      </c>
    </row>
    <row r="50" spans="1:17" ht="32.25" customHeight="1" x14ac:dyDescent="0.25">
      <c r="A50" s="356"/>
      <c r="B50" s="308"/>
      <c r="C50" s="307"/>
      <c r="D50" s="306"/>
      <c r="E50" s="306"/>
      <c r="F50" s="305" t="s">
        <v>299</v>
      </c>
      <c r="G50" s="305"/>
      <c r="H50" s="305"/>
      <c r="I50" s="305"/>
      <c r="J50" s="311">
        <v>137</v>
      </c>
      <c r="K50" s="303">
        <v>2</v>
      </c>
      <c r="L50" s="303">
        <v>3</v>
      </c>
      <c r="M50" s="349">
        <v>6720051180</v>
      </c>
      <c r="N50" s="301">
        <v>244</v>
      </c>
      <c r="O50" s="300">
        <v>4715.67</v>
      </c>
      <c r="P50" s="300">
        <v>10100</v>
      </c>
      <c r="Q50" s="300">
        <v>6680</v>
      </c>
    </row>
    <row r="51" spans="1:17" ht="46.5" customHeight="1" x14ac:dyDescent="0.25">
      <c r="A51" s="387" t="s">
        <v>220</v>
      </c>
      <c r="B51" s="386"/>
      <c r="C51" s="386"/>
      <c r="D51" s="386"/>
      <c r="E51" s="386"/>
      <c r="F51" s="386"/>
      <c r="G51" s="386"/>
      <c r="H51" s="386"/>
      <c r="I51" s="385"/>
      <c r="J51" s="319">
        <v>137</v>
      </c>
      <c r="K51" s="318">
        <v>3</v>
      </c>
      <c r="L51" s="318">
        <v>0</v>
      </c>
      <c r="M51" s="340">
        <v>0</v>
      </c>
      <c r="N51" s="316">
        <v>0</v>
      </c>
      <c r="O51" s="315">
        <f>O52+O58</f>
        <v>430000</v>
      </c>
      <c r="P51" s="315">
        <f>P52+P58</f>
        <v>430000</v>
      </c>
      <c r="Q51" s="315">
        <f>Q52+Q58</f>
        <v>430000</v>
      </c>
    </row>
    <row r="52" spans="1:17" ht="26.25" customHeight="1" x14ac:dyDescent="0.25">
      <c r="A52" s="356"/>
      <c r="B52" s="308"/>
      <c r="C52" s="384" t="s">
        <v>219</v>
      </c>
      <c r="D52" s="383"/>
      <c r="E52" s="383"/>
      <c r="F52" s="383"/>
      <c r="G52" s="383"/>
      <c r="H52" s="383"/>
      <c r="I52" s="382"/>
      <c r="J52" s="319">
        <v>137</v>
      </c>
      <c r="K52" s="318">
        <v>3</v>
      </c>
      <c r="L52" s="318">
        <v>10</v>
      </c>
      <c r="M52" s="340">
        <v>0</v>
      </c>
      <c r="N52" s="316">
        <v>0</v>
      </c>
      <c r="O52" s="315">
        <f>O54</f>
        <v>400000</v>
      </c>
      <c r="P52" s="315">
        <f>P54</f>
        <v>400000</v>
      </c>
      <c r="Q52" s="315">
        <f>Q54</f>
        <v>400000</v>
      </c>
    </row>
    <row r="53" spans="1:17" ht="76.5" customHeight="1" x14ac:dyDescent="0.25">
      <c r="A53" s="356"/>
      <c r="B53" s="308"/>
      <c r="C53" s="381"/>
      <c r="D53" s="360" t="s">
        <v>302</v>
      </c>
      <c r="E53" s="359"/>
      <c r="F53" s="359"/>
      <c r="G53" s="359"/>
      <c r="H53" s="359"/>
      <c r="I53" s="358"/>
      <c r="J53" s="311">
        <v>137</v>
      </c>
      <c r="K53" s="303">
        <v>3</v>
      </c>
      <c r="L53" s="303">
        <v>10</v>
      </c>
      <c r="M53" s="349">
        <v>6700000000</v>
      </c>
      <c r="N53" s="301">
        <v>0</v>
      </c>
      <c r="O53" s="300">
        <f>O54</f>
        <v>400000</v>
      </c>
      <c r="P53" s="300">
        <f>P54</f>
        <v>400000</v>
      </c>
      <c r="Q53" s="300">
        <f>Q54</f>
        <v>400000</v>
      </c>
    </row>
    <row r="54" spans="1:17" ht="45" customHeight="1" x14ac:dyDescent="0.25">
      <c r="A54" s="356"/>
      <c r="B54" s="308"/>
      <c r="C54" s="307"/>
      <c r="D54" s="360" t="s">
        <v>267</v>
      </c>
      <c r="E54" s="359"/>
      <c r="F54" s="359"/>
      <c r="G54" s="359"/>
      <c r="H54" s="359"/>
      <c r="I54" s="358"/>
      <c r="J54" s="311">
        <v>137</v>
      </c>
      <c r="K54" s="303">
        <v>3</v>
      </c>
      <c r="L54" s="303">
        <v>10</v>
      </c>
      <c r="M54" s="349">
        <v>6730000000</v>
      </c>
      <c r="N54" s="301">
        <v>0</v>
      </c>
      <c r="O54" s="300">
        <f>O55</f>
        <v>400000</v>
      </c>
      <c r="P54" s="300">
        <f>P55</f>
        <v>400000</v>
      </c>
      <c r="Q54" s="300">
        <f>Q55</f>
        <v>400000</v>
      </c>
    </row>
    <row r="55" spans="1:17" ht="60" customHeight="1" x14ac:dyDescent="0.25">
      <c r="A55" s="356"/>
      <c r="B55" s="308"/>
      <c r="C55" s="307"/>
      <c r="D55" s="400"/>
      <c r="E55" s="360" t="s">
        <v>312</v>
      </c>
      <c r="F55" s="359"/>
      <c r="G55" s="359"/>
      <c r="H55" s="359"/>
      <c r="I55" s="358"/>
      <c r="J55" s="311">
        <v>137</v>
      </c>
      <c r="K55" s="303">
        <v>3</v>
      </c>
      <c r="L55" s="303">
        <v>10</v>
      </c>
      <c r="M55" s="349">
        <v>6730095020</v>
      </c>
      <c r="N55" s="301">
        <v>0</v>
      </c>
      <c r="O55" s="300">
        <f>O56</f>
        <v>400000</v>
      </c>
      <c r="P55" s="300">
        <f>P56</f>
        <v>400000</v>
      </c>
      <c r="Q55" s="300">
        <f>Q56</f>
        <v>400000</v>
      </c>
    </row>
    <row r="56" spans="1:17" ht="33" customHeight="1" x14ac:dyDescent="0.25">
      <c r="A56" s="356"/>
      <c r="B56" s="308"/>
      <c r="C56" s="307"/>
      <c r="D56" s="306"/>
      <c r="E56" s="306"/>
      <c r="F56" s="348" t="s">
        <v>251</v>
      </c>
      <c r="G56" s="348"/>
      <c r="H56" s="348"/>
      <c r="I56" s="348"/>
      <c r="J56" s="311">
        <v>137</v>
      </c>
      <c r="K56" s="303">
        <v>3</v>
      </c>
      <c r="L56" s="303">
        <v>10</v>
      </c>
      <c r="M56" s="349">
        <v>6730095020</v>
      </c>
      <c r="N56" s="301" t="s">
        <v>250</v>
      </c>
      <c r="O56" s="300">
        <f>O57</f>
        <v>400000</v>
      </c>
      <c r="P56" s="300">
        <f>P57</f>
        <v>400000</v>
      </c>
      <c r="Q56" s="300">
        <f>Q57</f>
        <v>400000</v>
      </c>
    </row>
    <row r="57" spans="1:17" ht="31.5" customHeight="1" x14ac:dyDescent="0.25">
      <c r="A57" s="356"/>
      <c r="B57" s="308"/>
      <c r="C57" s="307"/>
      <c r="D57" s="306"/>
      <c r="E57" s="306"/>
      <c r="F57" s="305" t="s">
        <v>299</v>
      </c>
      <c r="G57" s="305"/>
      <c r="H57" s="305"/>
      <c r="I57" s="305"/>
      <c r="J57" s="311">
        <v>137</v>
      </c>
      <c r="K57" s="303">
        <v>3</v>
      </c>
      <c r="L57" s="303">
        <v>10</v>
      </c>
      <c r="M57" s="349">
        <v>6730095020</v>
      </c>
      <c r="N57" s="350">
        <v>244</v>
      </c>
      <c r="O57" s="300">
        <v>400000</v>
      </c>
      <c r="P57" s="300">
        <v>400000</v>
      </c>
      <c r="Q57" s="300">
        <v>400000</v>
      </c>
    </row>
    <row r="58" spans="1:17" ht="51" customHeight="1" x14ac:dyDescent="0.25">
      <c r="A58" s="356"/>
      <c r="B58" s="308"/>
      <c r="C58" s="307"/>
      <c r="D58" s="306"/>
      <c r="E58" s="306"/>
      <c r="F58" s="322" t="s">
        <v>218</v>
      </c>
      <c r="G58" s="321"/>
      <c r="H58" s="321"/>
      <c r="I58" s="320"/>
      <c r="J58" s="319">
        <v>137</v>
      </c>
      <c r="K58" s="318">
        <v>3</v>
      </c>
      <c r="L58" s="318">
        <v>14</v>
      </c>
      <c r="M58" s="340">
        <v>0</v>
      </c>
      <c r="N58" s="316">
        <v>0</v>
      </c>
      <c r="O58" s="315">
        <f>O60</f>
        <v>30000</v>
      </c>
      <c r="P58" s="315">
        <f>P60</f>
        <v>30000</v>
      </c>
      <c r="Q58" s="315">
        <f>Q60</f>
        <v>30000</v>
      </c>
    </row>
    <row r="59" spans="1:17" ht="81.75" customHeight="1" x14ac:dyDescent="0.25">
      <c r="A59" s="356"/>
      <c r="B59" s="308"/>
      <c r="C59" s="307"/>
      <c r="D59" s="306"/>
      <c r="E59" s="306"/>
      <c r="F59" s="314" t="s">
        <v>302</v>
      </c>
      <c r="G59" s="399"/>
      <c r="H59" s="399"/>
      <c r="I59" s="398"/>
      <c r="J59" s="311">
        <v>137</v>
      </c>
      <c r="K59" s="303">
        <v>3</v>
      </c>
      <c r="L59" s="303">
        <v>14</v>
      </c>
      <c r="M59" s="349">
        <v>6700000000</v>
      </c>
      <c r="N59" s="301">
        <v>0</v>
      </c>
      <c r="O59" s="300">
        <f>O60</f>
        <v>30000</v>
      </c>
      <c r="P59" s="300">
        <f>P60</f>
        <v>30000</v>
      </c>
      <c r="Q59" s="300">
        <f>Q60</f>
        <v>30000</v>
      </c>
    </row>
    <row r="60" spans="1:17" ht="62.25" customHeight="1" x14ac:dyDescent="0.25">
      <c r="A60" s="356"/>
      <c r="B60" s="308"/>
      <c r="C60" s="307"/>
      <c r="D60" s="306"/>
      <c r="E60" s="306"/>
      <c r="F60" s="397" t="s">
        <v>265</v>
      </c>
      <c r="G60" s="396"/>
      <c r="H60" s="396"/>
      <c r="I60" s="395"/>
      <c r="J60" s="311">
        <v>137</v>
      </c>
      <c r="K60" s="303">
        <v>3</v>
      </c>
      <c r="L60" s="303">
        <v>14</v>
      </c>
      <c r="M60" s="349">
        <v>6740000000</v>
      </c>
      <c r="N60" s="301">
        <v>0</v>
      </c>
      <c r="O60" s="300">
        <f>O61</f>
        <v>30000</v>
      </c>
      <c r="P60" s="300">
        <f>P61</f>
        <v>30000</v>
      </c>
      <c r="Q60" s="300">
        <f>Q61</f>
        <v>30000</v>
      </c>
    </row>
    <row r="61" spans="1:17" ht="31.5" customHeight="1" x14ac:dyDescent="0.25">
      <c r="A61" s="356"/>
      <c r="B61" s="308"/>
      <c r="C61" s="307"/>
      <c r="D61" s="306"/>
      <c r="E61" s="306"/>
      <c r="F61" s="397" t="s">
        <v>264</v>
      </c>
      <c r="G61" s="396"/>
      <c r="H61" s="396"/>
      <c r="I61" s="395"/>
      <c r="J61" s="311">
        <v>137</v>
      </c>
      <c r="K61" s="303">
        <v>3</v>
      </c>
      <c r="L61" s="303">
        <v>14</v>
      </c>
      <c r="M61" s="349">
        <v>6740020040</v>
      </c>
      <c r="N61" s="301">
        <v>0</v>
      </c>
      <c r="O61" s="300">
        <f>O62</f>
        <v>30000</v>
      </c>
      <c r="P61" s="300">
        <f>P62</f>
        <v>30000</v>
      </c>
      <c r="Q61" s="300">
        <f>Q62</f>
        <v>30000</v>
      </c>
    </row>
    <row r="62" spans="1:17" ht="49.5" customHeight="1" x14ac:dyDescent="0.25">
      <c r="A62" s="356"/>
      <c r="B62" s="308"/>
      <c r="C62" s="307"/>
      <c r="D62" s="306"/>
      <c r="E62" s="306"/>
      <c r="F62" s="314" t="s">
        <v>240</v>
      </c>
      <c r="G62" s="313"/>
      <c r="H62" s="313"/>
      <c r="I62" s="312"/>
      <c r="J62" s="311">
        <v>137</v>
      </c>
      <c r="K62" s="303">
        <v>3</v>
      </c>
      <c r="L62" s="303">
        <v>14</v>
      </c>
      <c r="M62" s="349">
        <v>6740020040</v>
      </c>
      <c r="N62" s="301">
        <v>240</v>
      </c>
      <c r="O62" s="300">
        <f>O63</f>
        <v>30000</v>
      </c>
      <c r="P62" s="300">
        <f>P63</f>
        <v>30000</v>
      </c>
      <c r="Q62" s="300">
        <f>Q63</f>
        <v>30000</v>
      </c>
    </row>
    <row r="63" spans="1:17" ht="31.5" customHeight="1" x14ac:dyDescent="0.25">
      <c r="A63" s="356"/>
      <c r="B63" s="308"/>
      <c r="C63" s="307"/>
      <c r="D63" s="306"/>
      <c r="E63" s="306"/>
      <c r="F63" s="314" t="s">
        <v>299</v>
      </c>
      <c r="G63" s="313"/>
      <c r="H63" s="313"/>
      <c r="I63" s="312"/>
      <c r="J63" s="311">
        <v>137</v>
      </c>
      <c r="K63" s="303">
        <v>3</v>
      </c>
      <c r="L63" s="303">
        <v>14</v>
      </c>
      <c r="M63" s="349">
        <v>6740020040</v>
      </c>
      <c r="N63" s="301">
        <v>244</v>
      </c>
      <c r="O63" s="300">
        <v>30000</v>
      </c>
      <c r="P63" s="300">
        <v>30000</v>
      </c>
      <c r="Q63" s="326">
        <v>30000</v>
      </c>
    </row>
    <row r="64" spans="1:17" ht="15" customHeight="1" x14ac:dyDescent="0.25">
      <c r="A64" s="387" t="s">
        <v>217</v>
      </c>
      <c r="B64" s="386"/>
      <c r="C64" s="386"/>
      <c r="D64" s="386"/>
      <c r="E64" s="386"/>
      <c r="F64" s="386"/>
      <c r="G64" s="386"/>
      <c r="H64" s="386"/>
      <c r="I64" s="385"/>
      <c r="J64" s="319">
        <v>137</v>
      </c>
      <c r="K64" s="318">
        <v>4</v>
      </c>
      <c r="L64" s="318">
        <v>0</v>
      </c>
      <c r="M64" s="340">
        <v>0</v>
      </c>
      <c r="N64" s="316">
        <v>0</v>
      </c>
      <c r="O64" s="315">
        <f>O65</f>
        <v>1234000</v>
      </c>
      <c r="P64" s="315">
        <f>P65</f>
        <v>1263000</v>
      </c>
      <c r="Q64" s="315">
        <f>Q65+Q72</f>
        <v>1653000</v>
      </c>
    </row>
    <row r="65" spans="1:17" ht="17.25" customHeight="1" x14ac:dyDescent="0.25">
      <c r="A65" s="356"/>
      <c r="B65" s="308"/>
      <c r="C65" s="384" t="s">
        <v>216</v>
      </c>
      <c r="D65" s="383"/>
      <c r="E65" s="383"/>
      <c r="F65" s="383"/>
      <c r="G65" s="383"/>
      <c r="H65" s="383"/>
      <c r="I65" s="382"/>
      <c r="J65" s="319">
        <v>137</v>
      </c>
      <c r="K65" s="318">
        <v>4</v>
      </c>
      <c r="L65" s="318">
        <v>9</v>
      </c>
      <c r="M65" s="340">
        <v>0</v>
      </c>
      <c r="N65" s="316">
        <v>0</v>
      </c>
      <c r="O65" s="315">
        <f>O67</f>
        <v>1234000</v>
      </c>
      <c r="P65" s="315">
        <f>P67</f>
        <v>1263000</v>
      </c>
      <c r="Q65" s="339">
        <f>Q67</f>
        <v>1290000</v>
      </c>
    </row>
    <row r="66" spans="1:17" ht="78" customHeight="1" x14ac:dyDescent="0.25">
      <c r="A66" s="356"/>
      <c r="B66" s="308"/>
      <c r="C66" s="381"/>
      <c r="D66" s="360" t="s">
        <v>302</v>
      </c>
      <c r="E66" s="359"/>
      <c r="F66" s="359"/>
      <c r="G66" s="359"/>
      <c r="H66" s="359"/>
      <c r="I66" s="358"/>
      <c r="J66" s="311">
        <v>137</v>
      </c>
      <c r="K66" s="303">
        <v>4</v>
      </c>
      <c r="L66" s="303">
        <v>9</v>
      </c>
      <c r="M66" s="349">
        <v>6700000000</v>
      </c>
      <c r="N66" s="301">
        <v>0</v>
      </c>
      <c r="O66" s="300">
        <f>O67</f>
        <v>1234000</v>
      </c>
      <c r="P66" s="300">
        <f>P67</f>
        <v>1263000</v>
      </c>
      <c r="Q66" s="326">
        <f>Q67</f>
        <v>1290000</v>
      </c>
    </row>
    <row r="67" spans="1:17" ht="45" customHeight="1" x14ac:dyDescent="0.25">
      <c r="A67" s="356"/>
      <c r="B67" s="308"/>
      <c r="C67" s="307"/>
      <c r="D67" s="360" t="s">
        <v>263</v>
      </c>
      <c r="E67" s="359"/>
      <c r="F67" s="359"/>
      <c r="G67" s="359"/>
      <c r="H67" s="359"/>
      <c r="I67" s="358"/>
      <c r="J67" s="311">
        <v>137</v>
      </c>
      <c r="K67" s="303">
        <v>4</v>
      </c>
      <c r="L67" s="303">
        <v>9</v>
      </c>
      <c r="M67" s="349">
        <v>6750000000</v>
      </c>
      <c r="N67" s="301">
        <v>0</v>
      </c>
      <c r="O67" s="300">
        <f>O68</f>
        <v>1234000</v>
      </c>
      <c r="P67" s="300">
        <f>P68</f>
        <v>1263000</v>
      </c>
      <c r="Q67" s="326">
        <f>Q68</f>
        <v>1290000</v>
      </c>
    </row>
    <row r="68" spans="1:17" ht="44.25" customHeight="1" x14ac:dyDescent="0.25">
      <c r="A68" s="356"/>
      <c r="B68" s="308"/>
      <c r="C68" s="307"/>
      <c r="D68" s="360" t="s">
        <v>262</v>
      </c>
      <c r="E68" s="359"/>
      <c r="F68" s="359"/>
      <c r="G68" s="359"/>
      <c r="H68" s="359"/>
      <c r="I68" s="358"/>
      <c r="J68" s="311">
        <v>137</v>
      </c>
      <c r="K68" s="303">
        <v>4</v>
      </c>
      <c r="L68" s="303">
        <v>9</v>
      </c>
      <c r="M68" s="349">
        <v>6750095280</v>
      </c>
      <c r="N68" s="301">
        <v>0</v>
      </c>
      <c r="O68" s="300">
        <f>O69</f>
        <v>1234000</v>
      </c>
      <c r="P68" s="300">
        <f>P69</f>
        <v>1263000</v>
      </c>
      <c r="Q68" s="326">
        <f>Q69</f>
        <v>1290000</v>
      </c>
    </row>
    <row r="69" spans="1:17" ht="32.25" customHeight="1" x14ac:dyDescent="0.25">
      <c r="A69" s="356"/>
      <c r="B69" s="308"/>
      <c r="C69" s="307"/>
      <c r="D69" s="306"/>
      <c r="E69" s="306"/>
      <c r="F69" s="348" t="s">
        <v>251</v>
      </c>
      <c r="G69" s="348"/>
      <c r="H69" s="348"/>
      <c r="I69" s="348"/>
      <c r="J69" s="311">
        <v>137</v>
      </c>
      <c r="K69" s="303">
        <v>4</v>
      </c>
      <c r="L69" s="303">
        <v>9</v>
      </c>
      <c r="M69" s="349">
        <v>6750095280</v>
      </c>
      <c r="N69" s="301" t="s">
        <v>250</v>
      </c>
      <c r="O69" s="300">
        <f>O70+O71</f>
        <v>1234000</v>
      </c>
      <c r="P69" s="300">
        <f>P70+P71</f>
        <v>1263000</v>
      </c>
      <c r="Q69" s="326">
        <f>Q70+Q71</f>
        <v>1290000</v>
      </c>
    </row>
    <row r="70" spans="1:17" ht="34.5" customHeight="1" x14ac:dyDescent="0.25">
      <c r="A70" s="356"/>
      <c r="B70" s="308"/>
      <c r="C70" s="307"/>
      <c r="D70" s="306"/>
      <c r="E70" s="305" t="s">
        <v>299</v>
      </c>
      <c r="F70" s="305"/>
      <c r="G70" s="305"/>
      <c r="H70" s="305"/>
      <c r="I70" s="305"/>
      <c r="J70" s="311">
        <v>137</v>
      </c>
      <c r="K70" s="303">
        <v>4</v>
      </c>
      <c r="L70" s="303">
        <v>9</v>
      </c>
      <c r="M70" s="349">
        <v>6750095280</v>
      </c>
      <c r="N70" s="301">
        <v>244</v>
      </c>
      <c r="O70" s="300">
        <v>784000</v>
      </c>
      <c r="P70" s="300">
        <v>803000</v>
      </c>
      <c r="Q70" s="326">
        <v>820000</v>
      </c>
    </row>
    <row r="71" spans="1:17" ht="19.5" customHeight="1" x14ac:dyDescent="0.25">
      <c r="A71" s="309"/>
      <c r="B71" s="308"/>
      <c r="C71" s="307"/>
      <c r="D71" s="306"/>
      <c r="E71" s="314" t="s">
        <v>308</v>
      </c>
      <c r="F71" s="313"/>
      <c r="G71" s="313"/>
      <c r="H71" s="313"/>
      <c r="I71" s="312"/>
      <c r="J71" s="311">
        <v>137</v>
      </c>
      <c r="K71" s="303">
        <v>4</v>
      </c>
      <c r="L71" s="303">
        <v>9</v>
      </c>
      <c r="M71" s="349">
        <v>6750095280</v>
      </c>
      <c r="N71" s="301">
        <v>247</v>
      </c>
      <c r="O71" s="300">
        <v>450000</v>
      </c>
      <c r="P71" s="300">
        <v>460000</v>
      </c>
      <c r="Q71" s="326">
        <v>470000</v>
      </c>
    </row>
    <row r="72" spans="1:17" ht="30" customHeight="1" x14ac:dyDescent="0.25">
      <c r="A72" s="309"/>
      <c r="B72" s="308"/>
      <c r="C72" s="322" t="s">
        <v>215</v>
      </c>
      <c r="D72" s="321"/>
      <c r="E72" s="321"/>
      <c r="F72" s="321"/>
      <c r="G72" s="321"/>
      <c r="H72" s="321"/>
      <c r="I72" s="320"/>
      <c r="J72" s="319">
        <v>137</v>
      </c>
      <c r="K72" s="318">
        <v>4</v>
      </c>
      <c r="L72" s="318">
        <v>12</v>
      </c>
      <c r="M72" s="394" t="s">
        <v>303</v>
      </c>
      <c r="N72" s="393" t="s">
        <v>310</v>
      </c>
      <c r="O72" s="315">
        <v>0</v>
      </c>
      <c r="P72" s="315">
        <v>0</v>
      </c>
      <c r="Q72" s="339">
        <f>Q73</f>
        <v>363000</v>
      </c>
    </row>
    <row r="73" spans="1:17" ht="76.5" customHeight="1" x14ac:dyDescent="0.25">
      <c r="A73" s="309"/>
      <c r="B73" s="308"/>
      <c r="C73" s="392"/>
      <c r="D73" s="314" t="s">
        <v>302</v>
      </c>
      <c r="E73" s="313"/>
      <c r="F73" s="313"/>
      <c r="G73" s="313"/>
      <c r="H73" s="313"/>
      <c r="I73" s="312"/>
      <c r="J73" s="311">
        <v>137</v>
      </c>
      <c r="K73" s="303">
        <v>4</v>
      </c>
      <c r="L73" s="303">
        <v>12</v>
      </c>
      <c r="M73" s="391" t="s">
        <v>301</v>
      </c>
      <c r="N73" s="390" t="s">
        <v>310</v>
      </c>
      <c r="O73" s="300">
        <v>0</v>
      </c>
      <c r="P73" s="300">
        <v>0</v>
      </c>
      <c r="Q73" s="326">
        <f>Q74</f>
        <v>363000</v>
      </c>
    </row>
    <row r="74" spans="1:17" ht="78.75" customHeight="1" x14ac:dyDescent="0.25">
      <c r="A74" s="309"/>
      <c r="B74" s="308"/>
      <c r="C74" s="307"/>
      <c r="D74" s="306"/>
      <c r="E74" s="389"/>
      <c r="F74" s="314" t="s">
        <v>311</v>
      </c>
      <c r="G74" s="313"/>
      <c r="H74" s="313"/>
      <c r="I74" s="312"/>
      <c r="J74" s="311">
        <v>137</v>
      </c>
      <c r="K74" s="303">
        <v>4</v>
      </c>
      <c r="L74" s="303">
        <v>12</v>
      </c>
      <c r="M74" s="391" t="s">
        <v>301</v>
      </c>
      <c r="N74" s="390" t="s">
        <v>310</v>
      </c>
      <c r="O74" s="300">
        <v>0</v>
      </c>
      <c r="P74" s="300">
        <v>0</v>
      </c>
      <c r="Q74" s="326">
        <f>Q75</f>
        <v>363000</v>
      </c>
    </row>
    <row r="75" spans="1:17" ht="135.75" customHeight="1" x14ac:dyDescent="0.25">
      <c r="A75" s="309"/>
      <c r="B75" s="308"/>
      <c r="C75" s="307"/>
      <c r="D75" s="306"/>
      <c r="E75" s="389"/>
      <c r="F75" s="314" t="s">
        <v>260</v>
      </c>
      <c r="G75" s="313"/>
      <c r="H75" s="313"/>
      <c r="I75" s="312"/>
      <c r="J75" s="311">
        <v>137</v>
      </c>
      <c r="K75" s="303">
        <v>4</v>
      </c>
      <c r="L75" s="303">
        <v>12</v>
      </c>
      <c r="M75" s="388" t="s">
        <v>259</v>
      </c>
      <c r="N75" s="390" t="s">
        <v>310</v>
      </c>
      <c r="O75" s="300">
        <v>0</v>
      </c>
      <c r="P75" s="300">
        <v>0</v>
      </c>
      <c r="Q75" s="326">
        <f>Q76</f>
        <v>363000</v>
      </c>
    </row>
    <row r="76" spans="1:17" ht="31.5" customHeight="1" x14ac:dyDescent="0.25">
      <c r="A76" s="309"/>
      <c r="B76" s="308"/>
      <c r="C76" s="307"/>
      <c r="D76" s="306"/>
      <c r="E76" s="389"/>
      <c r="F76" s="314" t="s">
        <v>251</v>
      </c>
      <c r="G76" s="313"/>
      <c r="H76" s="313"/>
      <c r="I76" s="312"/>
      <c r="J76" s="311">
        <v>137</v>
      </c>
      <c r="K76" s="303">
        <v>4</v>
      </c>
      <c r="L76" s="303">
        <v>12</v>
      </c>
      <c r="M76" s="388" t="s">
        <v>259</v>
      </c>
      <c r="N76" s="301">
        <v>240</v>
      </c>
      <c r="O76" s="300">
        <v>0</v>
      </c>
      <c r="P76" s="300">
        <v>0</v>
      </c>
      <c r="Q76" s="326">
        <f>Q77</f>
        <v>363000</v>
      </c>
    </row>
    <row r="77" spans="1:17" ht="30.75" customHeight="1" x14ac:dyDescent="0.25">
      <c r="A77" s="309"/>
      <c r="B77" s="308"/>
      <c r="C77" s="307"/>
      <c r="D77" s="306"/>
      <c r="E77" s="389"/>
      <c r="F77" s="314" t="s">
        <v>299</v>
      </c>
      <c r="G77" s="313"/>
      <c r="H77" s="313"/>
      <c r="I77" s="312"/>
      <c r="J77" s="311">
        <v>137</v>
      </c>
      <c r="K77" s="303">
        <v>4</v>
      </c>
      <c r="L77" s="303">
        <v>12</v>
      </c>
      <c r="M77" s="388" t="s">
        <v>259</v>
      </c>
      <c r="N77" s="301">
        <v>244</v>
      </c>
      <c r="O77" s="300">
        <v>0</v>
      </c>
      <c r="P77" s="300">
        <v>0</v>
      </c>
      <c r="Q77" s="326">
        <v>363000</v>
      </c>
    </row>
    <row r="78" spans="1:17" ht="31.5" customHeight="1" x14ac:dyDescent="0.25">
      <c r="A78" s="387" t="s">
        <v>214</v>
      </c>
      <c r="B78" s="386"/>
      <c r="C78" s="386"/>
      <c r="D78" s="386"/>
      <c r="E78" s="386"/>
      <c r="F78" s="386"/>
      <c r="G78" s="386"/>
      <c r="H78" s="386"/>
      <c r="I78" s="385"/>
      <c r="J78" s="319">
        <v>137</v>
      </c>
      <c r="K78" s="318">
        <v>5</v>
      </c>
      <c r="L78" s="318">
        <v>0</v>
      </c>
      <c r="M78" s="340">
        <v>0</v>
      </c>
      <c r="N78" s="316">
        <v>0</v>
      </c>
      <c r="O78" s="315">
        <f>O79</f>
        <v>3585436.33</v>
      </c>
      <c r="P78" s="315">
        <f>P79</f>
        <v>3448748</v>
      </c>
      <c r="Q78" s="339">
        <f>Q79</f>
        <v>3351144</v>
      </c>
    </row>
    <row r="79" spans="1:17" ht="21.75" customHeight="1" x14ac:dyDescent="0.25">
      <c r="A79" s="356"/>
      <c r="B79" s="308"/>
      <c r="C79" s="384" t="s">
        <v>211</v>
      </c>
      <c r="D79" s="383"/>
      <c r="E79" s="383"/>
      <c r="F79" s="383"/>
      <c r="G79" s="383"/>
      <c r="H79" s="383"/>
      <c r="I79" s="382"/>
      <c r="J79" s="319">
        <v>137</v>
      </c>
      <c r="K79" s="318">
        <v>5</v>
      </c>
      <c r="L79" s="318">
        <v>3</v>
      </c>
      <c r="M79" s="340">
        <v>0</v>
      </c>
      <c r="N79" s="316">
        <v>0</v>
      </c>
      <c r="O79" s="315">
        <f>O80</f>
        <v>3585436.33</v>
      </c>
      <c r="P79" s="315">
        <f>P81</f>
        <v>3448748</v>
      </c>
      <c r="Q79" s="339">
        <f>Q81</f>
        <v>3351144</v>
      </c>
    </row>
    <row r="80" spans="1:17" ht="80.25" customHeight="1" x14ac:dyDescent="0.25">
      <c r="A80" s="356"/>
      <c r="B80" s="308"/>
      <c r="C80" s="381"/>
      <c r="D80" s="360" t="s">
        <v>302</v>
      </c>
      <c r="E80" s="359"/>
      <c r="F80" s="359"/>
      <c r="G80" s="359"/>
      <c r="H80" s="359"/>
      <c r="I80" s="358"/>
      <c r="J80" s="311">
        <v>137</v>
      </c>
      <c r="K80" s="303">
        <v>5</v>
      </c>
      <c r="L80" s="303">
        <v>3</v>
      </c>
      <c r="M80" s="327">
        <v>6700000000</v>
      </c>
      <c r="N80" s="301">
        <v>0</v>
      </c>
      <c r="O80" s="300">
        <f>O82</f>
        <v>3585436.33</v>
      </c>
      <c r="P80" s="300">
        <f>P82</f>
        <v>3448748</v>
      </c>
      <c r="Q80" s="326">
        <f>Q82</f>
        <v>3351144</v>
      </c>
    </row>
    <row r="81" spans="1:17" ht="46.5" customHeight="1" x14ac:dyDescent="0.25">
      <c r="A81" s="356"/>
      <c r="B81" s="308"/>
      <c r="C81" s="307"/>
      <c r="D81" s="360" t="s">
        <v>258</v>
      </c>
      <c r="E81" s="359"/>
      <c r="F81" s="359"/>
      <c r="G81" s="359"/>
      <c r="H81" s="359"/>
      <c r="I81" s="358"/>
      <c r="J81" s="311">
        <v>137</v>
      </c>
      <c r="K81" s="303">
        <v>5</v>
      </c>
      <c r="L81" s="303">
        <v>3</v>
      </c>
      <c r="M81" s="349">
        <v>6760000000</v>
      </c>
      <c r="N81" s="301">
        <v>0</v>
      </c>
      <c r="O81" s="300">
        <f>O82</f>
        <v>3585436.33</v>
      </c>
      <c r="P81" s="300">
        <f>P82</f>
        <v>3448748</v>
      </c>
      <c r="Q81" s="326">
        <f>Q82</f>
        <v>3351144</v>
      </c>
    </row>
    <row r="82" spans="1:17" ht="48" customHeight="1" x14ac:dyDescent="0.25">
      <c r="A82" s="356"/>
      <c r="B82" s="308"/>
      <c r="C82" s="307"/>
      <c r="D82" s="361"/>
      <c r="E82" s="360" t="s">
        <v>309</v>
      </c>
      <c r="F82" s="359"/>
      <c r="G82" s="359"/>
      <c r="H82" s="359"/>
      <c r="I82" s="358"/>
      <c r="J82" s="311">
        <v>137</v>
      </c>
      <c r="K82" s="303">
        <v>5</v>
      </c>
      <c r="L82" s="303">
        <v>3</v>
      </c>
      <c r="M82" s="349">
        <v>6760095310</v>
      </c>
      <c r="N82" s="301">
        <v>0</v>
      </c>
      <c r="O82" s="300">
        <f>O83</f>
        <v>3585436.33</v>
      </c>
      <c r="P82" s="300">
        <f>P83</f>
        <v>3448748</v>
      </c>
      <c r="Q82" s="326">
        <f>Q83</f>
        <v>3351144</v>
      </c>
    </row>
    <row r="83" spans="1:17" ht="32.25" customHeight="1" x14ac:dyDescent="0.25">
      <c r="A83" s="356"/>
      <c r="B83" s="308"/>
      <c r="C83" s="307"/>
      <c r="D83" s="306"/>
      <c r="E83" s="306"/>
      <c r="F83" s="348" t="s">
        <v>251</v>
      </c>
      <c r="G83" s="348"/>
      <c r="H83" s="348"/>
      <c r="I83" s="348"/>
      <c r="J83" s="311">
        <v>137</v>
      </c>
      <c r="K83" s="303">
        <v>5</v>
      </c>
      <c r="L83" s="303">
        <v>3</v>
      </c>
      <c r="M83" s="349">
        <v>6760095310</v>
      </c>
      <c r="N83" s="301" t="s">
        <v>250</v>
      </c>
      <c r="O83" s="300">
        <f>O84</f>
        <v>3585436.33</v>
      </c>
      <c r="P83" s="300">
        <f>P84</f>
        <v>3448748</v>
      </c>
      <c r="Q83" s="326">
        <f>Q84</f>
        <v>3351144</v>
      </c>
    </row>
    <row r="84" spans="1:17" ht="32.25" customHeight="1" x14ac:dyDescent="0.25">
      <c r="A84" s="356"/>
      <c r="B84" s="308"/>
      <c r="C84" s="307"/>
      <c r="D84" s="306"/>
      <c r="E84" s="306"/>
      <c r="F84" s="305" t="s">
        <v>299</v>
      </c>
      <c r="G84" s="305"/>
      <c r="H84" s="305"/>
      <c r="I84" s="305"/>
      <c r="J84" s="311">
        <v>137</v>
      </c>
      <c r="K84" s="303">
        <v>5</v>
      </c>
      <c r="L84" s="303">
        <v>3</v>
      </c>
      <c r="M84" s="343">
        <v>6760095310</v>
      </c>
      <c r="N84" s="301">
        <v>244</v>
      </c>
      <c r="O84" s="300">
        <v>3585436.33</v>
      </c>
      <c r="P84" s="300">
        <v>3448748</v>
      </c>
      <c r="Q84" s="326">
        <v>3351144</v>
      </c>
    </row>
    <row r="85" spans="1:17" ht="15" customHeight="1" x14ac:dyDescent="0.25">
      <c r="A85" s="380" t="s">
        <v>210</v>
      </c>
      <c r="B85" s="379"/>
      <c r="C85" s="379"/>
      <c r="D85" s="379"/>
      <c r="E85" s="379"/>
      <c r="F85" s="379"/>
      <c r="G85" s="379"/>
      <c r="H85" s="379"/>
      <c r="I85" s="378"/>
      <c r="J85" s="377">
        <v>137</v>
      </c>
      <c r="K85" s="376">
        <v>8</v>
      </c>
      <c r="L85" s="376">
        <v>0</v>
      </c>
      <c r="M85" s="375">
        <v>0</v>
      </c>
      <c r="N85" s="374">
        <v>0</v>
      </c>
      <c r="O85" s="373">
        <f>O86</f>
        <v>2921932.02</v>
      </c>
      <c r="P85" s="373">
        <f>P86</f>
        <v>2951700</v>
      </c>
      <c r="Q85" s="372">
        <f>Q86</f>
        <v>2988700</v>
      </c>
    </row>
    <row r="86" spans="1:17" ht="15" customHeight="1" x14ac:dyDescent="0.25">
      <c r="A86" s="364"/>
      <c r="B86" s="363"/>
      <c r="C86" s="371" t="s">
        <v>256</v>
      </c>
      <c r="D86" s="370"/>
      <c r="E86" s="370"/>
      <c r="F86" s="370"/>
      <c r="G86" s="370"/>
      <c r="H86" s="370"/>
      <c r="I86" s="369"/>
      <c r="J86" s="368">
        <v>137</v>
      </c>
      <c r="K86" s="367">
        <v>8</v>
      </c>
      <c r="L86" s="367">
        <v>1</v>
      </c>
      <c r="M86" s="366">
        <v>0</v>
      </c>
      <c r="N86" s="365">
        <v>0</v>
      </c>
      <c r="O86" s="315">
        <f>O87</f>
        <v>2921932.02</v>
      </c>
      <c r="P86" s="315">
        <f>P87</f>
        <v>2951700</v>
      </c>
      <c r="Q86" s="339">
        <f>Q87</f>
        <v>2988700</v>
      </c>
    </row>
    <row r="87" spans="1:17" ht="78" customHeight="1" x14ac:dyDescent="0.25">
      <c r="A87" s="364"/>
      <c r="B87" s="363"/>
      <c r="C87" s="362"/>
      <c r="D87" s="360" t="s">
        <v>302</v>
      </c>
      <c r="E87" s="359"/>
      <c r="F87" s="359"/>
      <c r="G87" s="359"/>
      <c r="H87" s="359"/>
      <c r="I87" s="358"/>
      <c r="J87" s="311">
        <v>137</v>
      </c>
      <c r="K87" s="303">
        <v>8</v>
      </c>
      <c r="L87" s="303">
        <v>1</v>
      </c>
      <c r="M87" s="349">
        <v>6700000000</v>
      </c>
      <c r="N87" s="301">
        <v>0</v>
      </c>
      <c r="O87" s="300">
        <f>O88</f>
        <v>2921932.02</v>
      </c>
      <c r="P87" s="300">
        <f>P88</f>
        <v>2951700</v>
      </c>
      <c r="Q87" s="326">
        <f>Q88</f>
        <v>2988700</v>
      </c>
    </row>
    <row r="88" spans="1:17" ht="45" customHeight="1" x14ac:dyDescent="0.25">
      <c r="A88" s="356"/>
      <c r="B88" s="308"/>
      <c r="C88" s="307"/>
      <c r="D88" s="360" t="s">
        <v>242</v>
      </c>
      <c r="E88" s="359"/>
      <c r="F88" s="359"/>
      <c r="G88" s="359"/>
      <c r="H88" s="359"/>
      <c r="I88" s="358"/>
      <c r="J88" s="311">
        <v>137</v>
      </c>
      <c r="K88" s="303">
        <v>8</v>
      </c>
      <c r="L88" s="303">
        <v>1</v>
      </c>
      <c r="M88" s="349">
        <v>6770000000</v>
      </c>
      <c r="N88" s="301">
        <v>0</v>
      </c>
      <c r="O88" s="300">
        <f>O89+O93+O95</f>
        <v>2921932.02</v>
      </c>
      <c r="P88" s="300">
        <f>P89+P93</f>
        <v>2951700</v>
      </c>
      <c r="Q88" s="326">
        <f>Q89+Q93</f>
        <v>2988700</v>
      </c>
    </row>
    <row r="89" spans="1:17" ht="61.5" customHeight="1" x14ac:dyDescent="0.25">
      <c r="A89" s="356"/>
      <c r="B89" s="308"/>
      <c r="C89" s="307"/>
      <c r="D89" s="361"/>
      <c r="E89" s="360" t="s">
        <v>252</v>
      </c>
      <c r="F89" s="359"/>
      <c r="G89" s="359"/>
      <c r="H89" s="359"/>
      <c r="I89" s="358"/>
      <c r="J89" s="311">
        <v>137</v>
      </c>
      <c r="K89" s="303">
        <v>8</v>
      </c>
      <c r="L89" s="303">
        <v>1</v>
      </c>
      <c r="M89" s="349">
        <v>6770095220</v>
      </c>
      <c r="N89" s="301">
        <v>0</v>
      </c>
      <c r="O89" s="300">
        <f>O90</f>
        <v>675232.02</v>
      </c>
      <c r="P89" s="300">
        <f>P90</f>
        <v>705000</v>
      </c>
      <c r="Q89" s="326">
        <f>Q90</f>
        <v>742000</v>
      </c>
    </row>
    <row r="90" spans="1:17" ht="30.75" customHeight="1" x14ac:dyDescent="0.25">
      <c r="A90" s="356"/>
      <c r="B90" s="308"/>
      <c r="C90" s="307"/>
      <c r="D90" s="306"/>
      <c r="E90" s="306"/>
      <c r="F90" s="314" t="s">
        <v>251</v>
      </c>
      <c r="G90" s="313"/>
      <c r="H90" s="313"/>
      <c r="I90" s="312"/>
      <c r="J90" s="311">
        <v>137</v>
      </c>
      <c r="K90" s="303">
        <v>8</v>
      </c>
      <c r="L90" s="303">
        <v>1</v>
      </c>
      <c r="M90" s="349">
        <v>6770095220</v>
      </c>
      <c r="N90" s="301">
        <v>240</v>
      </c>
      <c r="O90" s="300">
        <f>O91+O92</f>
        <v>675232.02</v>
      </c>
      <c r="P90" s="300">
        <f>P91+P92</f>
        <v>705000</v>
      </c>
      <c r="Q90" s="300">
        <f>Q91+Q92</f>
        <v>742000</v>
      </c>
    </row>
    <row r="91" spans="1:17" ht="30" customHeight="1" x14ac:dyDescent="0.25">
      <c r="A91" s="356"/>
      <c r="B91" s="308"/>
      <c r="C91" s="307"/>
      <c r="D91" s="306"/>
      <c r="E91" s="306"/>
      <c r="F91" s="357" t="s">
        <v>299</v>
      </c>
      <c r="G91" s="357"/>
      <c r="H91" s="357"/>
      <c r="I91" s="357"/>
      <c r="J91" s="352">
        <v>137</v>
      </c>
      <c r="K91" s="351">
        <v>8</v>
      </c>
      <c r="L91" s="351">
        <v>1</v>
      </c>
      <c r="M91" s="349">
        <v>6770095220</v>
      </c>
      <c r="N91" s="350">
        <v>244</v>
      </c>
      <c r="O91" s="300">
        <v>385193.86</v>
      </c>
      <c r="P91" s="300">
        <v>385000</v>
      </c>
      <c r="Q91" s="326">
        <v>402000</v>
      </c>
    </row>
    <row r="92" spans="1:17" ht="19.5" customHeight="1" x14ac:dyDescent="0.25">
      <c r="A92" s="356"/>
      <c r="B92" s="308"/>
      <c r="C92" s="307"/>
      <c r="D92" s="306"/>
      <c r="E92" s="306"/>
      <c r="F92" s="355" t="s">
        <v>308</v>
      </c>
      <c r="G92" s="354"/>
      <c r="H92" s="354"/>
      <c r="I92" s="353"/>
      <c r="J92" s="352">
        <v>137</v>
      </c>
      <c r="K92" s="351">
        <v>8</v>
      </c>
      <c r="L92" s="351">
        <v>1</v>
      </c>
      <c r="M92" s="349">
        <v>6770095220</v>
      </c>
      <c r="N92" s="350">
        <v>247</v>
      </c>
      <c r="O92" s="300">
        <v>290038.15999999997</v>
      </c>
      <c r="P92" s="300">
        <v>320000</v>
      </c>
      <c r="Q92" s="300">
        <v>340000</v>
      </c>
    </row>
    <row r="93" spans="1:17" ht="58.5" customHeight="1" x14ac:dyDescent="0.25">
      <c r="A93" s="309"/>
      <c r="B93" s="308"/>
      <c r="C93" s="307"/>
      <c r="D93" s="306"/>
      <c r="E93" s="306"/>
      <c r="F93" s="348" t="s">
        <v>307</v>
      </c>
      <c r="G93" s="348"/>
      <c r="H93" s="348"/>
      <c r="I93" s="348"/>
      <c r="J93" s="311">
        <v>137</v>
      </c>
      <c r="K93" s="303">
        <v>8</v>
      </c>
      <c r="L93" s="303">
        <v>1</v>
      </c>
      <c r="M93" s="349">
        <v>6770075080</v>
      </c>
      <c r="N93" s="301">
        <v>0</v>
      </c>
      <c r="O93" s="300">
        <f>O94</f>
        <v>1886370</v>
      </c>
      <c r="P93" s="300">
        <f>P94</f>
        <v>2246700</v>
      </c>
      <c r="Q93" s="300">
        <f>Q94</f>
        <v>2246700</v>
      </c>
    </row>
    <row r="94" spans="1:17" ht="21.75" customHeight="1" x14ac:dyDescent="0.25">
      <c r="A94" s="309"/>
      <c r="B94" s="308"/>
      <c r="C94" s="307"/>
      <c r="D94" s="306"/>
      <c r="E94" s="306"/>
      <c r="F94" s="348" t="s">
        <v>62</v>
      </c>
      <c r="G94" s="347"/>
      <c r="H94" s="347"/>
      <c r="I94" s="347"/>
      <c r="J94" s="311">
        <v>137</v>
      </c>
      <c r="K94" s="303">
        <v>8</v>
      </c>
      <c r="L94" s="303">
        <v>1</v>
      </c>
      <c r="M94" s="343">
        <v>6770075080</v>
      </c>
      <c r="N94" s="301">
        <v>540</v>
      </c>
      <c r="O94" s="300">
        <v>1886370</v>
      </c>
      <c r="P94" s="300">
        <v>2246700</v>
      </c>
      <c r="Q94" s="300">
        <v>2246700</v>
      </c>
    </row>
    <row r="95" spans="1:17" ht="30" customHeight="1" x14ac:dyDescent="0.25">
      <c r="A95" s="309"/>
      <c r="B95" s="308"/>
      <c r="C95" s="307"/>
      <c r="D95" s="306"/>
      <c r="E95" s="306"/>
      <c r="F95" s="314" t="s">
        <v>253</v>
      </c>
      <c r="G95" s="313"/>
      <c r="H95" s="313"/>
      <c r="I95" s="312"/>
      <c r="J95" s="311">
        <v>137</v>
      </c>
      <c r="K95" s="303">
        <v>8</v>
      </c>
      <c r="L95" s="303">
        <v>1</v>
      </c>
      <c r="M95" s="343">
        <v>6770097030</v>
      </c>
      <c r="N95" s="301">
        <v>0</v>
      </c>
      <c r="O95" s="300">
        <f>O96</f>
        <v>360330</v>
      </c>
      <c r="P95" s="300">
        <v>0</v>
      </c>
      <c r="Q95" s="300">
        <v>0</v>
      </c>
    </row>
    <row r="96" spans="1:17" ht="21.75" customHeight="1" x14ac:dyDescent="0.25">
      <c r="A96" s="309"/>
      <c r="B96" s="308"/>
      <c r="C96" s="307"/>
      <c r="D96" s="306"/>
      <c r="E96" s="306"/>
      <c r="F96" s="346" t="s">
        <v>62</v>
      </c>
      <c r="G96" s="345"/>
      <c r="H96" s="345"/>
      <c r="I96" s="344"/>
      <c r="J96" s="311">
        <v>137</v>
      </c>
      <c r="K96" s="303">
        <v>8</v>
      </c>
      <c r="L96" s="303">
        <v>1</v>
      </c>
      <c r="M96" s="343">
        <v>6770097030</v>
      </c>
      <c r="N96" s="301">
        <v>540</v>
      </c>
      <c r="O96" s="300">
        <v>360330</v>
      </c>
      <c r="P96" s="300">
        <v>0</v>
      </c>
      <c r="Q96" s="300">
        <v>0</v>
      </c>
    </row>
    <row r="97" spans="1:17" ht="18" customHeight="1" x14ac:dyDescent="0.25">
      <c r="A97" s="325" t="s">
        <v>249</v>
      </c>
      <c r="B97" s="324"/>
      <c r="C97" s="324"/>
      <c r="D97" s="324"/>
      <c r="E97" s="324"/>
      <c r="F97" s="324"/>
      <c r="G97" s="324"/>
      <c r="H97" s="324"/>
      <c r="I97" s="323"/>
      <c r="J97" s="319">
        <v>137</v>
      </c>
      <c r="K97" s="318">
        <v>10</v>
      </c>
      <c r="L97" s="318">
        <v>0</v>
      </c>
      <c r="M97" s="340">
        <v>0</v>
      </c>
      <c r="N97" s="316">
        <v>0</v>
      </c>
      <c r="O97" s="315">
        <f>O100</f>
        <v>180000</v>
      </c>
      <c r="P97" s="315">
        <f>P98</f>
        <v>180000</v>
      </c>
      <c r="Q97" s="339">
        <f>Q98</f>
        <v>182000</v>
      </c>
    </row>
    <row r="98" spans="1:17" ht="18" customHeight="1" x14ac:dyDescent="0.25">
      <c r="A98" s="331"/>
      <c r="B98" s="331"/>
      <c r="C98" s="331"/>
      <c r="D98" s="331"/>
      <c r="E98" s="331"/>
      <c r="F98" s="342" t="s">
        <v>248</v>
      </c>
      <c r="G98" s="341"/>
      <c r="H98" s="341"/>
      <c r="I98" s="341"/>
      <c r="J98" s="319">
        <v>137</v>
      </c>
      <c r="K98" s="318">
        <v>10</v>
      </c>
      <c r="L98" s="318">
        <v>1</v>
      </c>
      <c r="M98" s="340">
        <v>0</v>
      </c>
      <c r="N98" s="316">
        <v>0</v>
      </c>
      <c r="O98" s="315">
        <f>O103</f>
        <v>180000</v>
      </c>
      <c r="P98" s="315">
        <f>P103</f>
        <v>180000</v>
      </c>
      <c r="Q98" s="339">
        <f>Q103</f>
        <v>182000</v>
      </c>
    </row>
    <row r="99" spans="1:17" ht="58.5" customHeight="1" x14ac:dyDescent="0.25">
      <c r="A99" s="331"/>
      <c r="B99" s="331"/>
      <c r="C99" s="331"/>
      <c r="D99" s="331"/>
      <c r="E99" s="331"/>
      <c r="F99" s="337" t="s">
        <v>306</v>
      </c>
      <c r="G99" s="338"/>
      <c r="H99" s="338"/>
      <c r="I99" s="338"/>
      <c r="J99" s="311">
        <v>137</v>
      </c>
      <c r="K99" s="303">
        <v>10</v>
      </c>
      <c r="L99" s="303">
        <v>1</v>
      </c>
      <c r="M99" s="327">
        <v>6700000000</v>
      </c>
      <c r="N99" s="301">
        <v>0</v>
      </c>
      <c r="O99" s="300">
        <f>O102</f>
        <v>180000</v>
      </c>
      <c r="P99" s="300">
        <f>P102</f>
        <v>180000</v>
      </c>
      <c r="Q99" s="326">
        <f>Q102</f>
        <v>182000</v>
      </c>
    </row>
    <row r="100" spans="1:17" ht="29.25" customHeight="1" x14ac:dyDescent="0.25">
      <c r="A100" s="331"/>
      <c r="B100" s="331"/>
      <c r="C100" s="331"/>
      <c r="D100" s="331"/>
      <c r="E100" s="331"/>
      <c r="F100" s="337" t="s">
        <v>305</v>
      </c>
      <c r="G100" s="336"/>
      <c r="H100" s="336"/>
      <c r="I100" s="336"/>
      <c r="J100" s="311">
        <v>137</v>
      </c>
      <c r="K100" s="303">
        <v>10</v>
      </c>
      <c r="L100" s="303">
        <v>1</v>
      </c>
      <c r="M100" s="327">
        <v>6710000000</v>
      </c>
      <c r="N100" s="301">
        <v>0</v>
      </c>
      <c r="O100" s="300">
        <f>O103</f>
        <v>180000</v>
      </c>
      <c r="P100" s="300">
        <f>P103</f>
        <v>180000</v>
      </c>
      <c r="Q100" s="326">
        <f>Q103</f>
        <v>182000</v>
      </c>
    </row>
    <row r="101" spans="1:17" ht="48" customHeight="1" x14ac:dyDescent="0.25">
      <c r="A101" s="331"/>
      <c r="B101" s="331"/>
      <c r="C101" s="335"/>
      <c r="D101" s="330" t="s">
        <v>246</v>
      </c>
      <c r="E101" s="329"/>
      <c r="F101" s="329"/>
      <c r="G101" s="329"/>
      <c r="H101" s="329"/>
      <c r="I101" s="328"/>
      <c r="J101" s="311">
        <v>137</v>
      </c>
      <c r="K101" s="303">
        <v>10</v>
      </c>
      <c r="L101" s="303">
        <v>1</v>
      </c>
      <c r="M101" s="327">
        <v>6710025050</v>
      </c>
      <c r="N101" s="301">
        <v>0</v>
      </c>
      <c r="O101" s="300">
        <f>O103</f>
        <v>180000</v>
      </c>
      <c r="P101" s="300">
        <f>P103</f>
        <v>180000</v>
      </c>
      <c r="Q101" s="326">
        <f>Q103</f>
        <v>182000</v>
      </c>
    </row>
    <row r="102" spans="1:17" ht="32.25" customHeight="1" x14ac:dyDescent="0.25">
      <c r="A102" s="331"/>
      <c r="B102" s="331"/>
      <c r="C102" s="335"/>
      <c r="D102" s="335"/>
      <c r="E102" s="334" t="s">
        <v>245</v>
      </c>
      <c r="F102" s="333"/>
      <c r="G102" s="333"/>
      <c r="H102" s="333"/>
      <c r="I102" s="332"/>
      <c r="J102" s="311">
        <v>137</v>
      </c>
      <c r="K102" s="303">
        <v>10</v>
      </c>
      <c r="L102" s="303">
        <v>1</v>
      </c>
      <c r="M102" s="327">
        <v>6710025050</v>
      </c>
      <c r="N102" s="301">
        <v>310</v>
      </c>
      <c r="O102" s="300">
        <f>O103</f>
        <v>180000</v>
      </c>
      <c r="P102" s="300">
        <f>P103</f>
        <v>180000</v>
      </c>
      <c r="Q102" s="326">
        <f>Q103</f>
        <v>182000</v>
      </c>
    </row>
    <row r="103" spans="1:17" ht="18" customHeight="1" x14ac:dyDescent="0.25">
      <c r="A103" s="331"/>
      <c r="B103" s="331"/>
      <c r="C103" s="331"/>
      <c r="D103" s="330" t="s">
        <v>304</v>
      </c>
      <c r="E103" s="329"/>
      <c r="F103" s="329"/>
      <c r="G103" s="329"/>
      <c r="H103" s="329"/>
      <c r="I103" s="328"/>
      <c r="J103" s="311">
        <v>137</v>
      </c>
      <c r="K103" s="303">
        <v>10</v>
      </c>
      <c r="L103" s="303">
        <v>1</v>
      </c>
      <c r="M103" s="327">
        <v>6710025050</v>
      </c>
      <c r="N103" s="301">
        <v>312</v>
      </c>
      <c r="O103" s="300">
        <v>180000</v>
      </c>
      <c r="P103" s="300">
        <v>180000</v>
      </c>
      <c r="Q103" s="326">
        <v>182000</v>
      </c>
    </row>
    <row r="104" spans="1:17" ht="21.75" customHeight="1" x14ac:dyDescent="0.25">
      <c r="A104" s="325" t="s">
        <v>206</v>
      </c>
      <c r="B104" s="324"/>
      <c r="C104" s="324"/>
      <c r="D104" s="324"/>
      <c r="E104" s="324"/>
      <c r="F104" s="324"/>
      <c r="G104" s="324"/>
      <c r="H104" s="324"/>
      <c r="I104" s="323"/>
      <c r="J104" s="319">
        <v>137</v>
      </c>
      <c r="K104" s="318">
        <v>11</v>
      </c>
      <c r="L104" s="318">
        <v>0</v>
      </c>
      <c r="M104" s="317" t="s">
        <v>303</v>
      </c>
      <c r="N104" s="316">
        <v>0</v>
      </c>
      <c r="O104" s="315">
        <f>O108</f>
        <v>677858</v>
      </c>
      <c r="P104" s="315">
        <v>0</v>
      </c>
      <c r="Q104" s="315">
        <v>0</v>
      </c>
    </row>
    <row r="105" spans="1:17" ht="21.75" customHeight="1" x14ac:dyDescent="0.25">
      <c r="A105" s="309"/>
      <c r="B105" s="308"/>
      <c r="C105" s="307"/>
      <c r="D105" s="306"/>
      <c r="E105" s="306"/>
      <c r="F105" s="322" t="s">
        <v>205</v>
      </c>
      <c r="G105" s="321"/>
      <c r="H105" s="321"/>
      <c r="I105" s="320"/>
      <c r="J105" s="319">
        <v>137</v>
      </c>
      <c r="K105" s="318">
        <v>11</v>
      </c>
      <c r="L105" s="318">
        <v>1</v>
      </c>
      <c r="M105" s="317" t="s">
        <v>303</v>
      </c>
      <c r="N105" s="316">
        <v>0</v>
      </c>
      <c r="O105" s="315">
        <f>O108</f>
        <v>677858</v>
      </c>
      <c r="P105" s="315">
        <v>0</v>
      </c>
      <c r="Q105" s="315">
        <v>0</v>
      </c>
    </row>
    <row r="106" spans="1:17" ht="74.25" customHeight="1" x14ac:dyDescent="0.25">
      <c r="A106" s="309"/>
      <c r="B106" s="308"/>
      <c r="C106" s="307"/>
      <c r="D106" s="306"/>
      <c r="E106" s="306"/>
      <c r="F106" s="314" t="s">
        <v>302</v>
      </c>
      <c r="G106" s="313"/>
      <c r="H106" s="313"/>
      <c r="I106" s="312"/>
      <c r="J106" s="311">
        <v>137</v>
      </c>
      <c r="K106" s="303">
        <v>11</v>
      </c>
      <c r="L106" s="303">
        <v>1</v>
      </c>
      <c r="M106" s="310" t="s">
        <v>301</v>
      </c>
      <c r="N106" s="301">
        <v>0</v>
      </c>
      <c r="O106" s="300">
        <f>O108</f>
        <v>677858</v>
      </c>
      <c r="P106" s="300">
        <v>0</v>
      </c>
      <c r="Q106" s="300">
        <v>0</v>
      </c>
    </row>
    <row r="107" spans="1:17" ht="45" customHeight="1" x14ac:dyDescent="0.25">
      <c r="A107" s="309"/>
      <c r="B107" s="308"/>
      <c r="C107" s="307"/>
      <c r="D107" s="306"/>
      <c r="E107" s="306"/>
      <c r="F107" s="314" t="s">
        <v>242</v>
      </c>
      <c r="G107" s="313"/>
      <c r="H107" s="313"/>
      <c r="I107" s="312"/>
      <c r="J107" s="311">
        <v>137</v>
      </c>
      <c r="K107" s="303">
        <v>11</v>
      </c>
      <c r="L107" s="303">
        <v>1</v>
      </c>
      <c r="M107" s="310" t="s">
        <v>300</v>
      </c>
      <c r="N107" s="301">
        <v>0</v>
      </c>
      <c r="O107" s="300">
        <f>O108</f>
        <v>677858</v>
      </c>
      <c r="P107" s="300">
        <v>0</v>
      </c>
      <c r="Q107" s="300">
        <v>0</v>
      </c>
    </row>
    <row r="108" spans="1:17" ht="66.75" customHeight="1" x14ac:dyDescent="0.25">
      <c r="A108" s="309"/>
      <c r="B108" s="308"/>
      <c r="C108" s="307"/>
      <c r="D108" s="306"/>
      <c r="E108" s="306"/>
      <c r="F108" s="305" t="s">
        <v>241</v>
      </c>
      <c r="G108" s="305"/>
      <c r="H108" s="305"/>
      <c r="I108" s="305"/>
      <c r="J108" s="304">
        <v>137</v>
      </c>
      <c r="K108" s="303">
        <v>11</v>
      </c>
      <c r="L108" s="303">
        <v>1</v>
      </c>
      <c r="M108" s="302" t="s">
        <v>239</v>
      </c>
      <c r="N108" s="301">
        <v>0</v>
      </c>
      <c r="O108" s="300">
        <f>O110</f>
        <v>677858</v>
      </c>
      <c r="P108" s="300">
        <v>0</v>
      </c>
      <c r="Q108" s="300">
        <v>0</v>
      </c>
    </row>
    <row r="109" spans="1:17" ht="32.25" customHeight="1" x14ac:dyDescent="0.25">
      <c r="A109" s="309"/>
      <c r="B109" s="308"/>
      <c r="C109" s="307"/>
      <c r="D109" s="306"/>
      <c r="E109" s="306"/>
      <c r="F109" s="305" t="s">
        <v>240</v>
      </c>
      <c r="G109" s="305"/>
      <c r="H109" s="305"/>
      <c r="I109" s="305"/>
      <c r="J109" s="304">
        <v>137</v>
      </c>
      <c r="K109" s="303">
        <v>11</v>
      </c>
      <c r="L109" s="303">
        <v>1</v>
      </c>
      <c r="M109" s="302" t="s">
        <v>239</v>
      </c>
      <c r="N109" s="301">
        <v>240</v>
      </c>
      <c r="O109" s="300">
        <f>O110</f>
        <v>677858</v>
      </c>
      <c r="P109" s="300">
        <v>0</v>
      </c>
      <c r="Q109" s="300">
        <v>0</v>
      </c>
    </row>
    <row r="110" spans="1:17" ht="30.75" customHeight="1" x14ac:dyDescent="0.25">
      <c r="A110" s="309"/>
      <c r="B110" s="308"/>
      <c r="C110" s="307"/>
      <c r="D110" s="306"/>
      <c r="E110" s="306"/>
      <c r="F110" s="305" t="s">
        <v>299</v>
      </c>
      <c r="G110" s="305"/>
      <c r="H110" s="305"/>
      <c r="I110" s="305"/>
      <c r="J110" s="304">
        <v>137</v>
      </c>
      <c r="K110" s="303">
        <v>11</v>
      </c>
      <c r="L110" s="303">
        <v>1</v>
      </c>
      <c r="M110" s="302" t="s">
        <v>239</v>
      </c>
      <c r="N110" s="301">
        <v>244</v>
      </c>
      <c r="O110" s="300">
        <v>677858</v>
      </c>
      <c r="P110" s="300">
        <v>0</v>
      </c>
      <c r="Q110" s="300">
        <v>0</v>
      </c>
    </row>
    <row r="111" spans="1:17" ht="15.75" customHeight="1" thickBot="1" x14ac:dyDescent="0.3">
      <c r="A111" s="299"/>
      <c r="B111" s="298" t="s">
        <v>298</v>
      </c>
      <c r="C111" s="297"/>
      <c r="D111" s="297"/>
      <c r="E111" s="297"/>
      <c r="F111" s="297"/>
      <c r="G111" s="297"/>
      <c r="H111" s="297"/>
      <c r="I111" s="296"/>
      <c r="J111" s="295"/>
      <c r="K111" s="295"/>
      <c r="L111" s="295"/>
      <c r="M111" s="294"/>
      <c r="N111" s="294"/>
      <c r="O111" s="293">
        <f>O97+O85+O78+O64+O51+O41+O9+O104</f>
        <v>13907630</v>
      </c>
      <c r="P111" s="293">
        <f>P9+P41+P51+P64+P78+P85+P97</f>
        <v>12765500</v>
      </c>
      <c r="Q111" s="293">
        <f>Q9+Q41+Q51+Q64+Q78+Q85+Q97</f>
        <v>13121200</v>
      </c>
    </row>
    <row r="115" spans="8:8" x14ac:dyDescent="0.25">
      <c r="H115" s="292"/>
    </row>
  </sheetData>
  <mergeCells count="106">
    <mergeCell ref="B111:I111"/>
    <mergeCell ref="D103:I103"/>
    <mergeCell ref="A104:I104"/>
    <mergeCell ref="F105:I105"/>
    <mergeCell ref="F106:I106"/>
    <mergeCell ref="F107:I107"/>
    <mergeCell ref="F108:I108"/>
    <mergeCell ref="F109:I109"/>
    <mergeCell ref="F110:I110"/>
    <mergeCell ref="A41:I41"/>
    <mergeCell ref="F92:I92"/>
    <mergeCell ref="F56:I56"/>
    <mergeCell ref="F94:I94"/>
    <mergeCell ref="F100:I100"/>
    <mergeCell ref="A97:I97"/>
    <mergeCell ref="F99:I99"/>
    <mergeCell ref="F98:I98"/>
    <mergeCell ref="F37:I37"/>
    <mergeCell ref="F38:I38"/>
    <mergeCell ref="F33:I33"/>
    <mergeCell ref="F34:I34"/>
    <mergeCell ref="F35:I35"/>
    <mergeCell ref="F39:I39"/>
    <mergeCell ref="E102:I102"/>
    <mergeCell ref="D101:I101"/>
    <mergeCell ref="F32:I32"/>
    <mergeCell ref="D44:I44"/>
    <mergeCell ref="F47:I47"/>
    <mergeCell ref="F46:I46"/>
    <mergeCell ref="D43:I43"/>
    <mergeCell ref="C42:I42"/>
    <mergeCell ref="F40:I40"/>
    <mergeCell ref="D36:I36"/>
    <mergeCell ref="F29:I29"/>
    <mergeCell ref="D31:I31"/>
    <mergeCell ref="F23:I23"/>
    <mergeCell ref="F24:I24"/>
    <mergeCell ref="F25:I25"/>
    <mergeCell ref="F27:I27"/>
    <mergeCell ref="F26:I26"/>
    <mergeCell ref="F28:I28"/>
    <mergeCell ref="F30:I30"/>
    <mergeCell ref="A7:I7"/>
    <mergeCell ref="A9:I9"/>
    <mergeCell ref="C10:I10"/>
    <mergeCell ref="F16:I16"/>
    <mergeCell ref="E20:I20"/>
    <mergeCell ref="A8:I8"/>
    <mergeCell ref="C17:I17"/>
    <mergeCell ref="D12:I12"/>
    <mergeCell ref="F63:I63"/>
    <mergeCell ref="A4:Q5"/>
    <mergeCell ref="F14:I14"/>
    <mergeCell ref="F22:I22"/>
    <mergeCell ref="D18:I18"/>
    <mergeCell ref="D11:I11"/>
    <mergeCell ref="E13:I13"/>
    <mergeCell ref="F21:I21"/>
    <mergeCell ref="D19:I19"/>
    <mergeCell ref="F15:I15"/>
    <mergeCell ref="D67:I67"/>
    <mergeCell ref="F48:I48"/>
    <mergeCell ref="F50:I50"/>
    <mergeCell ref="D66:I66"/>
    <mergeCell ref="F62:I62"/>
    <mergeCell ref="F61:I61"/>
    <mergeCell ref="F60:I60"/>
    <mergeCell ref="F59:I59"/>
    <mergeCell ref="F57:I57"/>
    <mergeCell ref="F58:I58"/>
    <mergeCell ref="F96:I96"/>
    <mergeCell ref="F95:I95"/>
    <mergeCell ref="F45:I45"/>
    <mergeCell ref="D54:I54"/>
    <mergeCell ref="E55:I55"/>
    <mergeCell ref="F49:I49"/>
    <mergeCell ref="A51:I51"/>
    <mergeCell ref="C52:I52"/>
    <mergeCell ref="D53:I53"/>
    <mergeCell ref="C65:I65"/>
    <mergeCell ref="E71:I71"/>
    <mergeCell ref="E70:I70"/>
    <mergeCell ref="D88:I88"/>
    <mergeCell ref="F93:I93"/>
    <mergeCell ref="F90:I90"/>
    <mergeCell ref="F91:I91"/>
    <mergeCell ref="E89:I89"/>
    <mergeCell ref="F83:I83"/>
    <mergeCell ref="F74:I74"/>
    <mergeCell ref="F75:I75"/>
    <mergeCell ref="F76:I76"/>
    <mergeCell ref="D87:I87"/>
    <mergeCell ref="C86:I86"/>
    <mergeCell ref="A85:I85"/>
    <mergeCell ref="F84:I84"/>
    <mergeCell ref="E82:I82"/>
    <mergeCell ref="A64:I64"/>
    <mergeCell ref="C79:I79"/>
    <mergeCell ref="A78:I78"/>
    <mergeCell ref="D81:I81"/>
    <mergeCell ref="D80:I80"/>
    <mergeCell ref="D68:I68"/>
    <mergeCell ref="C72:I72"/>
    <mergeCell ref="D73:I73"/>
    <mergeCell ref="F77:I77"/>
    <mergeCell ref="F69:I69"/>
  </mergeCells>
  <pageMargins left="0.43307086614173229" right="0.11811023622047245" top="0.74803149606299213" bottom="0.74803149606299213" header="0.31496062992125984" footer="0.31496062992125984"/>
  <pageSetup paperSize="9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5"/>
  <sheetViews>
    <sheetView workbookViewId="0"/>
  </sheetViews>
  <sheetFormatPr defaultRowHeight="14.25" x14ac:dyDescent="0.2"/>
  <cols>
    <col min="1" max="1" width="1.85546875" customWidth="1"/>
    <col min="2" max="2" width="0.7109375" style="463" customWidth="1"/>
    <col min="3" max="3" width="1.42578125" style="463" customWidth="1"/>
    <col min="4" max="6" width="9.140625" style="463"/>
    <col min="7" max="7" width="5.28515625" style="463" customWidth="1"/>
    <col min="8" max="11" width="9.140625" style="463" hidden="1" customWidth="1"/>
    <col min="12" max="12" width="12.85546875" style="463" customWidth="1"/>
    <col min="13" max="13" width="6.42578125" style="463" customWidth="1"/>
    <col min="14" max="14" width="6.7109375" style="463" customWidth="1"/>
    <col min="15" max="15" width="7.28515625" style="463" customWidth="1"/>
    <col min="16" max="18" width="14.28515625" style="463" customWidth="1"/>
    <col min="19" max="19" width="14.28515625" customWidth="1"/>
  </cols>
  <sheetData>
    <row r="1" spans="1:21" x14ac:dyDescent="0.2">
      <c r="Q1" s="145" t="s">
        <v>333</v>
      </c>
      <c r="R1" s="464"/>
    </row>
    <row r="2" spans="1:21" x14ac:dyDescent="0.2">
      <c r="Q2" s="145" t="s">
        <v>199</v>
      </c>
      <c r="R2" s="464"/>
    </row>
    <row r="3" spans="1:21" x14ac:dyDescent="0.2">
      <c r="Q3" s="145" t="s">
        <v>334</v>
      </c>
      <c r="R3" s="464"/>
    </row>
    <row r="4" spans="1:21" x14ac:dyDescent="0.2">
      <c r="Q4" s="144" t="s">
        <v>34</v>
      </c>
      <c r="R4" s="464"/>
    </row>
    <row r="5" spans="1:21" x14ac:dyDescent="0.2">
      <c r="Q5" s="144"/>
      <c r="R5" s="464"/>
    </row>
    <row r="7" spans="1:21" ht="51" customHeight="1" x14ac:dyDescent="0.2">
      <c r="A7" s="465" t="s">
        <v>335</v>
      </c>
      <c r="B7" s="465"/>
      <c r="C7" s="465"/>
      <c r="D7" s="465"/>
      <c r="E7" s="465"/>
      <c r="F7" s="465"/>
      <c r="G7" s="465"/>
      <c r="H7" s="465"/>
      <c r="I7" s="465"/>
      <c r="J7" s="465"/>
      <c r="K7" s="465"/>
      <c r="L7" s="465"/>
      <c r="M7" s="465"/>
      <c r="N7" s="465"/>
      <c r="O7" s="465"/>
      <c r="P7" s="465"/>
      <c r="Q7" s="465"/>
      <c r="R7" s="465"/>
      <c r="S7" s="466"/>
      <c r="T7" s="466"/>
      <c r="U7" s="466"/>
    </row>
    <row r="8" spans="1:21" ht="15" thickBot="1" x14ac:dyDescent="0.25"/>
    <row r="9" spans="1:21" ht="15.75" customHeight="1" thickBot="1" x14ac:dyDescent="0.25">
      <c r="B9" s="467" t="s">
        <v>37</v>
      </c>
      <c r="C9" s="468"/>
      <c r="D9" s="468"/>
      <c r="E9" s="468"/>
      <c r="F9" s="468"/>
      <c r="G9" s="468"/>
      <c r="H9" s="468"/>
      <c r="I9" s="468"/>
      <c r="J9" s="468"/>
      <c r="K9" s="469"/>
      <c r="L9" s="470" t="s">
        <v>327</v>
      </c>
      <c r="M9" s="470" t="s">
        <v>231</v>
      </c>
      <c r="N9" s="470" t="s">
        <v>230</v>
      </c>
      <c r="O9" s="470" t="s">
        <v>326</v>
      </c>
      <c r="P9" s="471">
        <v>2022</v>
      </c>
      <c r="Q9" s="472">
        <v>2023</v>
      </c>
      <c r="R9" s="472">
        <v>2024</v>
      </c>
    </row>
    <row r="10" spans="1:21" ht="8.25" customHeight="1" thickBot="1" x14ac:dyDescent="0.25">
      <c r="B10" s="473"/>
      <c r="C10" s="474"/>
      <c r="D10" s="474"/>
      <c r="E10" s="474"/>
      <c r="F10" s="474"/>
      <c r="G10" s="474"/>
      <c r="H10" s="474"/>
      <c r="I10" s="474"/>
      <c r="J10" s="474"/>
      <c r="K10" s="475"/>
      <c r="L10" s="470"/>
      <c r="M10" s="470"/>
      <c r="N10" s="470"/>
      <c r="O10" s="470"/>
      <c r="P10" s="471"/>
      <c r="Q10" s="472"/>
      <c r="R10" s="472"/>
    </row>
    <row r="11" spans="1:21" ht="76.5" customHeight="1" x14ac:dyDescent="0.2">
      <c r="B11" s="476" t="s">
        <v>302</v>
      </c>
      <c r="C11" s="476"/>
      <c r="D11" s="476"/>
      <c r="E11" s="476"/>
      <c r="F11" s="476"/>
      <c r="G11" s="476"/>
      <c r="H11" s="476"/>
      <c r="I11" s="476"/>
      <c r="J11" s="476"/>
      <c r="K11" s="477"/>
      <c r="L11" s="478" t="s">
        <v>301</v>
      </c>
      <c r="M11" s="479">
        <v>0</v>
      </c>
      <c r="N11" s="479">
        <v>0</v>
      </c>
      <c r="O11" s="480">
        <v>0</v>
      </c>
      <c r="P11" s="481">
        <f>P12+P32+P38+P43+P48+P58+P63+P76</f>
        <v>13903930</v>
      </c>
      <c r="Q11" s="481">
        <f>Q12+Q32+Q38+Q43+Q48+Q58+Q63</f>
        <v>12761600</v>
      </c>
      <c r="R11" s="482">
        <f>R12+R32+R38+R43+R48+R58+R63+R53</f>
        <v>13117200</v>
      </c>
    </row>
    <row r="12" spans="1:21" ht="38.25" customHeight="1" x14ac:dyDescent="0.2">
      <c r="B12" s="483"/>
      <c r="C12" s="484" t="s">
        <v>323</v>
      </c>
      <c r="D12" s="484"/>
      <c r="E12" s="484"/>
      <c r="F12" s="484"/>
      <c r="G12" s="484"/>
      <c r="H12" s="484"/>
      <c r="I12" s="484"/>
      <c r="J12" s="484"/>
      <c r="K12" s="485"/>
      <c r="L12" s="486" t="s">
        <v>336</v>
      </c>
      <c r="M12" s="487">
        <v>0</v>
      </c>
      <c r="N12" s="487">
        <v>0</v>
      </c>
      <c r="O12" s="488">
        <v>0</v>
      </c>
      <c r="P12" s="489">
        <f>P16+P20+P21+P22+P23+P27+P31</f>
        <v>4793003.6500000004</v>
      </c>
      <c r="Q12" s="489">
        <f>Q16+Q20+Q21+Q22+Q23+Q27+Q31</f>
        <v>4397652</v>
      </c>
      <c r="R12" s="490">
        <f>R16+R20+R21+R22+R23+R27+R31</f>
        <v>4414256</v>
      </c>
    </row>
    <row r="13" spans="1:21" ht="18" customHeight="1" x14ac:dyDescent="0.2">
      <c r="B13" s="491" t="s">
        <v>284</v>
      </c>
      <c r="C13" s="491"/>
      <c r="D13" s="491"/>
      <c r="E13" s="491"/>
      <c r="F13" s="491"/>
      <c r="G13" s="491"/>
      <c r="H13" s="491"/>
      <c r="I13" s="491"/>
      <c r="J13" s="491"/>
      <c r="K13" s="492"/>
      <c r="L13" s="486" t="s">
        <v>337</v>
      </c>
      <c r="M13" s="487">
        <v>0</v>
      </c>
      <c r="N13" s="487">
        <v>0</v>
      </c>
      <c r="O13" s="488" t="s">
        <v>310</v>
      </c>
      <c r="P13" s="489">
        <f>P16</f>
        <v>1138392.9099999999</v>
      </c>
      <c r="Q13" s="489">
        <f>Q16</f>
        <v>1140552</v>
      </c>
      <c r="R13" s="490">
        <f>R16</f>
        <v>1143156</v>
      </c>
    </row>
    <row r="14" spans="1:21" ht="15" customHeight="1" x14ac:dyDescent="0.2">
      <c r="B14" s="493" t="s">
        <v>287</v>
      </c>
      <c r="C14" s="493"/>
      <c r="D14" s="493"/>
      <c r="E14" s="493"/>
      <c r="F14" s="493"/>
      <c r="G14" s="493"/>
      <c r="H14" s="493"/>
      <c r="I14" s="493"/>
      <c r="J14" s="493"/>
      <c r="K14" s="494"/>
      <c r="L14" s="495" t="s">
        <v>337</v>
      </c>
      <c r="M14" s="221">
        <v>1</v>
      </c>
      <c r="N14" s="221">
        <v>0</v>
      </c>
      <c r="O14" s="496" t="s">
        <v>310</v>
      </c>
      <c r="P14" s="205">
        <f>P16</f>
        <v>1138392.9099999999</v>
      </c>
      <c r="Q14" s="205">
        <f>Q16</f>
        <v>1140552</v>
      </c>
      <c r="R14" s="497">
        <f>R16</f>
        <v>1143156</v>
      </c>
    </row>
    <row r="15" spans="1:21" ht="36" customHeight="1" x14ac:dyDescent="0.2">
      <c r="B15" s="493" t="s">
        <v>286</v>
      </c>
      <c r="C15" s="493"/>
      <c r="D15" s="493"/>
      <c r="E15" s="493"/>
      <c r="F15" s="493"/>
      <c r="G15" s="493"/>
      <c r="H15" s="493"/>
      <c r="I15" s="493"/>
      <c r="J15" s="493"/>
      <c r="K15" s="494"/>
      <c r="L15" s="495" t="s">
        <v>337</v>
      </c>
      <c r="M15" s="221">
        <v>1</v>
      </c>
      <c r="N15" s="221">
        <v>2</v>
      </c>
      <c r="O15" s="496" t="s">
        <v>310</v>
      </c>
      <c r="P15" s="205">
        <f>P16</f>
        <v>1138392.9099999999</v>
      </c>
      <c r="Q15" s="205">
        <f>Q16</f>
        <v>1140552</v>
      </c>
      <c r="R15" s="497">
        <f>R16</f>
        <v>1143156</v>
      </c>
    </row>
    <row r="16" spans="1:21" ht="26.25" customHeight="1" x14ac:dyDescent="0.2">
      <c r="B16" s="493" t="s">
        <v>269</v>
      </c>
      <c r="C16" s="493"/>
      <c r="D16" s="493"/>
      <c r="E16" s="493"/>
      <c r="F16" s="493"/>
      <c r="G16" s="493"/>
      <c r="H16" s="493"/>
      <c r="I16" s="493"/>
      <c r="J16" s="493"/>
      <c r="K16" s="494"/>
      <c r="L16" s="495" t="s">
        <v>337</v>
      </c>
      <c r="M16" s="221">
        <v>1</v>
      </c>
      <c r="N16" s="221">
        <v>2</v>
      </c>
      <c r="O16" s="496" t="s">
        <v>268</v>
      </c>
      <c r="P16" s="205">
        <v>1138392.9099999999</v>
      </c>
      <c r="Q16" s="205">
        <v>1140552</v>
      </c>
      <c r="R16" s="497">
        <v>1143156</v>
      </c>
    </row>
    <row r="17" spans="2:18" ht="12.75" x14ac:dyDescent="0.2">
      <c r="B17" s="491" t="s">
        <v>281</v>
      </c>
      <c r="C17" s="491"/>
      <c r="D17" s="491"/>
      <c r="E17" s="491"/>
      <c r="F17" s="491"/>
      <c r="G17" s="491"/>
      <c r="H17" s="491"/>
      <c r="I17" s="491"/>
      <c r="J17" s="491"/>
      <c r="K17" s="492"/>
      <c r="L17" s="486" t="s">
        <v>338</v>
      </c>
      <c r="M17" s="487">
        <v>0</v>
      </c>
      <c r="N17" s="487">
        <v>0</v>
      </c>
      <c r="O17" s="488" t="s">
        <v>310</v>
      </c>
      <c r="P17" s="489">
        <f>P19</f>
        <v>3416510.74</v>
      </c>
      <c r="Q17" s="489">
        <f>Q19</f>
        <v>3019000</v>
      </c>
      <c r="R17" s="490">
        <f>R19</f>
        <v>3031000</v>
      </c>
    </row>
    <row r="18" spans="2:18" ht="12.75" x14ac:dyDescent="0.2">
      <c r="B18" s="493" t="s">
        <v>287</v>
      </c>
      <c r="C18" s="493"/>
      <c r="D18" s="493"/>
      <c r="E18" s="493"/>
      <c r="F18" s="493"/>
      <c r="G18" s="493"/>
      <c r="H18" s="493"/>
      <c r="I18" s="493"/>
      <c r="J18" s="493"/>
      <c r="K18" s="494"/>
      <c r="L18" s="495" t="s">
        <v>338</v>
      </c>
      <c r="M18" s="221">
        <v>1</v>
      </c>
      <c r="N18" s="221">
        <v>0</v>
      </c>
      <c r="O18" s="498">
        <v>0</v>
      </c>
      <c r="P18" s="205">
        <f>P19</f>
        <v>3416510.74</v>
      </c>
      <c r="Q18" s="205">
        <f>Q19</f>
        <v>3019000</v>
      </c>
      <c r="R18" s="497">
        <f>R19</f>
        <v>3031000</v>
      </c>
    </row>
    <row r="19" spans="2:18" ht="12.75" x14ac:dyDescent="0.2">
      <c r="B19" s="493" t="s">
        <v>283</v>
      </c>
      <c r="C19" s="493"/>
      <c r="D19" s="493"/>
      <c r="E19" s="493"/>
      <c r="F19" s="493"/>
      <c r="G19" s="493"/>
      <c r="H19" s="493"/>
      <c r="I19" s="493"/>
      <c r="J19" s="493"/>
      <c r="K19" s="494"/>
      <c r="L19" s="495" t="s">
        <v>338</v>
      </c>
      <c r="M19" s="221">
        <v>1</v>
      </c>
      <c r="N19" s="221">
        <v>4</v>
      </c>
      <c r="O19" s="496" t="s">
        <v>310</v>
      </c>
      <c r="P19" s="205">
        <f>P20+P21+P22+P23</f>
        <v>3416510.74</v>
      </c>
      <c r="Q19" s="205">
        <f>Q20+Q21+Q22+Q23</f>
        <v>3019000</v>
      </c>
      <c r="R19" s="497">
        <f>R20+R21+R22+R23</f>
        <v>3031000</v>
      </c>
    </row>
    <row r="20" spans="2:18" ht="12.75" x14ac:dyDescent="0.2">
      <c r="B20" s="493" t="s">
        <v>269</v>
      </c>
      <c r="C20" s="493"/>
      <c r="D20" s="493"/>
      <c r="E20" s="493"/>
      <c r="F20" s="493"/>
      <c r="G20" s="493"/>
      <c r="H20" s="493"/>
      <c r="I20" s="493"/>
      <c r="J20" s="493"/>
      <c r="K20" s="494"/>
      <c r="L20" s="495" t="s">
        <v>338</v>
      </c>
      <c r="M20" s="221">
        <v>1</v>
      </c>
      <c r="N20" s="221">
        <v>4</v>
      </c>
      <c r="O20" s="496" t="s">
        <v>268</v>
      </c>
      <c r="P20" s="205">
        <v>2727865.74</v>
      </c>
      <c r="Q20" s="205">
        <v>2343600</v>
      </c>
      <c r="R20" s="497">
        <v>2343600</v>
      </c>
    </row>
    <row r="21" spans="2:18" ht="12.75" x14ac:dyDescent="0.2">
      <c r="B21" s="493" t="s">
        <v>240</v>
      </c>
      <c r="C21" s="493"/>
      <c r="D21" s="493"/>
      <c r="E21" s="493"/>
      <c r="F21" s="493"/>
      <c r="G21" s="493"/>
      <c r="H21" s="493"/>
      <c r="I21" s="493"/>
      <c r="J21" s="493"/>
      <c r="K21" s="494"/>
      <c r="L21" s="495" t="s">
        <v>338</v>
      </c>
      <c r="M21" s="221">
        <v>1</v>
      </c>
      <c r="N21" s="221">
        <v>4</v>
      </c>
      <c r="O21" s="496" t="s">
        <v>250</v>
      </c>
      <c r="P21" s="205">
        <v>585245</v>
      </c>
      <c r="Q21" s="205">
        <v>572000</v>
      </c>
      <c r="R21" s="497">
        <v>584000</v>
      </c>
    </row>
    <row r="22" spans="2:18" ht="12.75" x14ac:dyDescent="0.2">
      <c r="B22" s="493" t="s">
        <v>62</v>
      </c>
      <c r="C22" s="493"/>
      <c r="D22" s="493"/>
      <c r="E22" s="493"/>
      <c r="F22" s="493"/>
      <c r="G22" s="493"/>
      <c r="H22" s="493"/>
      <c r="I22" s="493"/>
      <c r="J22" s="493"/>
      <c r="K22" s="494"/>
      <c r="L22" s="495" t="s">
        <v>338</v>
      </c>
      <c r="M22" s="221">
        <v>1</v>
      </c>
      <c r="N22" s="221">
        <v>4</v>
      </c>
      <c r="O22" s="496" t="s">
        <v>280</v>
      </c>
      <c r="P22" s="205">
        <v>23400</v>
      </c>
      <c r="Q22" s="205">
        <v>23400</v>
      </c>
      <c r="R22" s="497">
        <v>23400</v>
      </c>
    </row>
    <row r="23" spans="2:18" ht="12.75" x14ac:dyDescent="0.2">
      <c r="B23" s="493" t="s">
        <v>279</v>
      </c>
      <c r="C23" s="493"/>
      <c r="D23" s="493"/>
      <c r="E23" s="493"/>
      <c r="F23" s="493"/>
      <c r="G23" s="493"/>
      <c r="H23" s="493"/>
      <c r="I23" s="493"/>
      <c r="J23" s="493"/>
      <c r="K23" s="494"/>
      <c r="L23" s="495" t="s">
        <v>338</v>
      </c>
      <c r="M23" s="221">
        <v>1</v>
      </c>
      <c r="N23" s="221">
        <v>4</v>
      </c>
      <c r="O23" s="496" t="s">
        <v>278</v>
      </c>
      <c r="P23" s="205">
        <v>80000</v>
      </c>
      <c r="Q23" s="205">
        <v>80000</v>
      </c>
      <c r="R23" s="497">
        <v>80000</v>
      </c>
    </row>
    <row r="24" spans="2:18" ht="12.75" x14ac:dyDescent="0.2">
      <c r="B24" s="491" t="s">
        <v>275</v>
      </c>
      <c r="C24" s="491"/>
      <c r="D24" s="491"/>
      <c r="E24" s="491"/>
      <c r="F24" s="491"/>
      <c r="G24" s="491"/>
      <c r="H24" s="491"/>
      <c r="I24" s="491"/>
      <c r="J24" s="491"/>
      <c r="K24" s="492"/>
      <c r="L24" s="486" t="s">
        <v>339</v>
      </c>
      <c r="M24" s="487">
        <v>0</v>
      </c>
      <c r="N24" s="487">
        <v>0</v>
      </c>
      <c r="O24" s="488" t="s">
        <v>310</v>
      </c>
      <c r="P24" s="489">
        <f>P27</f>
        <v>58100</v>
      </c>
      <c r="Q24" s="489">
        <f>Q27</f>
        <v>58100</v>
      </c>
      <c r="R24" s="490">
        <f>R27</f>
        <v>58100</v>
      </c>
    </row>
    <row r="25" spans="2:18" ht="12.75" x14ac:dyDescent="0.2">
      <c r="B25" s="493" t="s">
        <v>287</v>
      </c>
      <c r="C25" s="493"/>
      <c r="D25" s="493"/>
      <c r="E25" s="493"/>
      <c r="F25" s="493"/>
      <c r="G25" s="493"/>
      <c r="H25" s="493"/>
      <c r="I25" s="493"/>
      <c r="J25" s="493"/>
      <c r="K25" s="494"/>
      <c r="L25" s="495" t="s">
        <v>339</v>
      </c>
      <c r="M25" s="221">
        <v>1</v>
      </c>
      <c r="N25" s="221">
        <v>0</v>
      </c>
      <c r="O25" s="496" t="s">
        <v>310</v>
      </c>
      <c r="P25" s="205">
        <f>P27</f>
        <v>58100</v>
      </c>
      <c r="Q25" s="205">
        <f>Q27</f>
        <v>58100</v>
      </c>
      <c r="R25" s="497">
        <f>R27</f>
        <v>58100</v>
      </c>
    </row>
    <row r="26" spans="2:18" ht="12.75" x14ac:dyDescent="0.2">
      <c r="B26" s="493" t="s">
        <v>224</v>
      </c>
      <c r="C26" s="493"/>
      <c r="D26" s="493"/>
      <c r="E26" s="493"/>
      <c r="F26" s="493"/>
      <c r="G26" s="493"/>
      <c r="H26" s="493"/>
      <c r="I26" s="493"/>
      <c r="J26" s="493"/>
      <c r="K26" s="494"/>
      <c r="L26" s="495" t="s">
        <v>339</v>
      </c>
      <c r="M26" s="221">
        <v>1</v>
      </c>
      <c r="N26" s="221">
        <v>6</v>
      </c>
      <c r="O26" s="496" t="s">
        <v>310</v>
      </c>
      <c r="P26" s="205">
        <f>P27</f>
        <v>58100</v>
      </c>
      <c r="Q26" s="205">
        <f>Q27</f>
        <v>58100</v>
      </c>
      <c r="R26" s="497">
        <f>R27</f>
        <v>58100</v>
      </c>
    </row>
    <row r="27" spans="2:18" ht="12.75" x14ac:dyDescent="0.2">
      <c r="B27" s="493" t="s">
        <v>62</v>
      </c>
      <c r="C27" s="493"/>
      <c r="D27" s="493"/>
      <c r="E27" s="493"/>
      <c r="F27" s="493"/>
      <c r="G27" s="493"/>
      <c r="H27" s="493"/>
      <c r="I27" s="493"/>
      <c r="J27" s="493"/>
      <c r="K27" s="494"/>
      <c r="L27" s="495" t="s">
        <v>339</v>
      </c>
      <c r="M27" s="221">
        <v>1</v>
      </c>
      <c r="N27" s="221">
        <v>6</v>
      </c>
      <c r="O27" s="496" t="s">
        <v>280</v>
      </c>
      <c r="P27" s="205">
        <v>58100</v>
      </c>
      <c r="Q27" s="205">
        <v>58100</v>
      </c>
      <c r="R27" s="497">
        <v>58100</v>
      </c>
    </row>
    <row r="28" spans="2:18" ht="12.75" x14ac:dyDescent="0.2">
      <c r="B28" s="491" t="s">
        <v>246</v>
      </c>
      <c r="C28" s="491"/>
      <c r="D28" s="491"/>
      <c r="E28" s="491"/>
      <c r="F28" s="491"/>
      <c r="G28" s="491"/>
      <c r="H28" s="491"/>
      <c r="I28" s="491"/>
      <c r="J28" s="491"/>
      <c r="K28" s="492"/>
      <c r="L28" s="486" t="s">
        <v>340</v>
      </c>
      <c r="M28" s="487">
        <v>0</v>
      </c>
      <c r="N28" s="487">
        <v>0</v>
      </c>
      <c r="O28" s="488" t="s">
        <v>310</v>
      </c>
      <c r="P28" s="489">
        <f>P31</f>
        <v>180000</v>
      </c>
      <c r="Q28" s="489">
        <f>Q29</f>
        <v>180000</v>
      </c>
      <c r="R28" s="490">
        <f>R29</f>
        <v>182000</v>
      </c>
    </row>
    <row r="29" spans="2:18" ht="12.75" x14ac:dyDescent="0.2">
      <c r="B29" s="493" t="s">
        <v>208</v>
      </c>
      <c r="C29" s="493"/>
      <c r="D29" s="493"/>
      <c r="E29" s="493"/>
      <c r="F29" s="493"/>
      <c r="G29" s="493"/>
      <c r="H29" s="493"/>
      <c r="I29" s="493"/>
      <c r="J29" s="493"/>
      <c r="K29" s="494"/>
      <c r="L29" s="495" t="s">
        <v>340</v>
      </c>
      <c r="M29" s="221">
        <v>10</v>
      </c>
      <c r="N29" s="221">
        <v>0</v>
      </c>
      <c r="O29" s="496" t="s">
        <v>310</v>
      </c>
      <c r="P29" s="205">
        <f>P31</f>
        <v>180000</v>
      </c>
      <c r="Q29" s="205">
        <v>180000</v>
      </c>
      <c r="R29" s="497">
        <v>182000</v>
      </c>
    </row>
    <row r="30" spans="2:18" ht="12.75" x14ac:dyDescent="0.2">
      <c r="B30" s="493" t="s">
        <v>248</v>
      </c>
      <c r="C30" s="493"/>
      <c r="D30" s="493"/>
      <c r="E30" s="493"/>
      <c r="F30" s="493"/>
      <c r="G30" s="493"/>
      <c r="H30" s="493"/>
      <c r="I30" s="493"/>
      <c r="J30" s="493"/>
      <c r="K30" s="494"/>
      <c r="L30" s="495" t="s">
        <v>340</v>
      </c>
      <c r="M30" s="221">
        <v>10</v>
      </c>
      <c r="N30" s="221">
        <v>1</v>
      </c>
      <c r="O30" s="496" t="s">
        <v>310</v>
      </c>
      <c r="P30" s="205">
        <f>P31</f>
        <v>180000</v>
      </c>
      <c r="Q30" s="205">
        <v>180000</v>
      </c>
      <c r="R30" s="497">
        <v>182000</v>
      </c>
    </row>
    <row r="31" spans="2:18" ht="12.75" x14ac:dyDescent="0.2">
      <c r="B31" s="493" t="s">
        <v>245</v>
      </c>
      <c r="C31" s="493"/>
      <c r="D31" s="493"/>
      <c r="E31" s="493"/>
      <c r="F31" s="493"/>
      <c r="G31" s="493"/>
      <c r="H31" s="493"/>
      <c r="I31" s="493"/>
      <c r="J31" s="493"/>
      <c r="K31" s="494"/>
      <c r="L31" s="495" t="s">
        <v>340</v>
      </c>
      <c r="M31" s="221">
        <v>10</v>
      </c>
      <c r="N31" s="221">
        <v>1</v>
      </c>
      <c r="O31" s="496" t="s">
        <v>341</v>
      </c>
      <c r="P31" s="205">
        <v>180000</v>
      </c>
      <c r="Q31" s="205">
        <v>180000</v>
      </c>
      <c r="R31" s="497">
        <v>182000</v>
      </c>
    </row>
    <row r="32" spans="2:18" ht="12.75" x14ac:dyDescent="0.2">
      <c r="B32" s="499"/>
      <c r="C32" s="500" t="s">
        <v>342</v>
      </c>
      <c r="D32" s="501"/>
      <c r="E32" s="501"/>
      <c r="F32" s="501"/>
      <c r="G32" s="501"/>
      <c r="H32" s="502"/>
      <c r="I32" s="502"/>
      <c r="J32" s="502"/>
      <c r="K32" s="503"/>
      <c r="L32" s="486" t="s">
        <v>343</v>
      </c>
      <c r="M32" s="487">
        <v>0</v>
      </c>
      <c r="N32" s="487">
        <v>0</v>
      </c>
      <c r="O32" s="488">
        <v>0</v>
      </c>
      <c r="P32" s="489">
        <f>P34</f>
        <v>261700</v>
      </c>
      <c r="Q32" s="489">
        <f>Q34</f>
        <v>270500</v>
      </c>
      <c r="R32" s="490">
        <f>R33</f>
        <v>280100</v>
      </c>
    </row>
    <row r="33" spans="2:18" ht="12.75" x14ac:dyDescent="0.2">
      <c r="B33" s="491" t="s">
        <v>315</v>
      </c>
      <c r="C33" s="491"/>
      <c r="D33" s="491"/>
      <c r="E33" s="491"/>
      <c r="F33" s="491"/>
      <c r="G33" s="491"/>
      <c r="H33" s="491"/>
      <c r="I33" s="491"/>
      <c r="J33" s="491"/>
      <c r="K33" s="492"/>
      <c r="L33" s="486" t="s">
        <v>344</v>
      </c>
      <c r="M33" s="487">
        <v>0</v>
      </c>
      <c r="N33" s="487">
        <v>0</v>
      </c>
      <c r="O33" s="488" t="s">
        <v>310</v>
      </c>
      <c r="P33" s="489">
        <f>P34</f>
        <v>261700</v>
      </c>
      <c r="Q33" s="489">
        <f>Q34</f>
        <v>270500</v>
      </c>
      <c r="R33" s="490">
        <f>R34</f>
        <v>280100</v>
      </c>
    </row>
    <row r="34" spans="2:18" ht="12.75" x14ac:dyDescent="0.2">
      <c r="B34" s="493" t="s">
        <v>222</v>
      </c>
      <c r="C34" s="493"/>
      <c r="D34" s="493"/>
      <c r="E34" s="493"/>
      <c r="F34" s="493"/>
      <c r="G34" s="493"/>
      <c r="H34" s="493"/>
      <c r="I34" s="493"/>
      <c r="J34" s="493"/>
      <c r="K34" s="494"/>
      <c r="L34" s="495" t="s">
        <v>344</v>
      </c>
      <c r="M34" s="221">
        <v>2</v>
      </c>
      <c r="N34" s="221">
        <v>0</v>
      </c>
      <c r="O34" s="496" t="s">
        <v>310</v>
      </c>
      <c r="P34" s="205">
        <f>P35</f>
        <v>261700</v>
      </c>
      <c r="Q34" s="205">
        <f>Q35</f>
        <v>270500</v>
      </c>
      <c r="R34" s="497">
        <f>R35</f>
        <v>280100</v>
      </c>
    </row>
    <row r="35" spans="2:18" ht="12.75" x14ac:dyDescent="0.2">
      <c r="B35" s="493" t="s">
        <v>221</v>
      </c>
      <c r="C35" s="493"/>
      <c r="D35" s="493"/>
      <c r="E35" s="493"/>
      <c r="F35" s="493"/>
      <c r="G35" s="493"/>
      <c r="H35" s="493"/>
      <c r="I35" s="493"/>
      <c r="J35" s="493"/>
      <c r="K35" s="494"/>
      <c r="L35" s="495" t="s">
        <v>344</v>
      </c>
      <c r="M35" s="221">
        <v>2</v>
      </c>
      <c r="N35" s="221">
        <v>3</v>
      </c>
      <c r="O35" s="496" t="s">
        <v>310</v>
      </c>
      <c r="P35" s="205">
        <f>P36+P37</f>
        <v>261700</v>
      </c>
      <c r="Q35" s="205">
        <f>Q36+Q37</f>
        <v>270500</v>
      </c>
      <c r="R35" s="497">
        <f>R36+R37</f>
        <v>280100</v>
      </c>
    </row>
    <row r="36" spans="2:18" ht="12.75" x14ac:dyDescent="0.2">
      <c r="B36" s="493" t="s">
        <v>269</v>
      </c>
      <c r="C36" s="493"/>
      <c r="D36" s="493"/>
      <c r="E36" s="493"/>
      <c r="F36" s="493"/>
      <c r="G36" s="493"/>
      <c r="H36" s="493"/>
      <c r="I36" s="493"/>
      <c r="J36" s="493"/>
      <c r="K36" s="494"/>
      <c r="L36" s="495" t="s">
        <v>344</v>
      </c>
      <c r="M36" s="221">
        <v>2</v>
      </c>
      <c r="N36" s="221">
        <v>3</v>
      </c>
      <c r="O36" s="496" t="s">
        <v>268</v>
      </c>
      <c r="P36" s="205">
        <v>256984.33</v>
      </c>
      <c r="Q36" s="205">
        <v>260400</v>
      </c>
      <c r="R36" s="497">
        <v>273420</v>
      </c>
    </row>
    <row r="37" spans="2:18" ht="12.75" x14ac:dyDescent="0.2">
      <c r="B37" s="493" t="s">
        <v>240</v>
      </c>
      <c r="C37" s="493"/>
      <c r="D37" s="493"/>
      <c r="E37" s="493"/>
      <c r="F37" s="493"/>
      <c r="G37" s="493"/>
      <c r="H37" s="493"/>
      <c r="I37" s="493"/>
      <c r="J37" s="493"/>
      <c r="K37" s="494"/>
      <c r="L37" s="495" t="s">
        <v>344</v>
      </c>
      <c r="M37" s="221">
        <v>2</v>
      </c>
      <c r="N37" s="221">
        <v>3</v>
      </c>
      <c r="O37" s="496" t="s">
        <v>250</v>
      </c>
      <c r="P37" s="205">
        <v>4715.67</v>
      </c>
      <c r="Q37" s="205">
        <v>10100</v>
      </c>
      <c r="R37" s="497">
        <v>6680</v>
      </c>
    </row>
    <row r="38" spans="2:18" ht="12.75" x14ac:dyDescent="0.2">
      <c r="B38" s="499"/>
      <c r="C38" s="484" t="s">
        <v>267</v>
      </c>
      <c r="D38" s="484"/>
      <c r="E38" s="484"/>
      <c r="F38" s="484"/>
      <c r="G38" s="484"/>
      <c r="H38" s="484"/>
      <c r="I38" s="484"/>
      <c r="J38" s="484"/>
      <c r="K38" s="485"/>
      <c r="L38" s="486" t="s">
        <v>345</v>
      </c>
      <c r="M38" s="487">
        <v>0</v>
      </c>
      <c r="N38" s="487">
        <v>0</v>
      </c>
      <c r="O38" s="488">
        <v>0</v>
      </c>
      <c r="P38" s="489">
        <f>P42</f>
        <v>400000</v>
      </c>
      <c r="Q38" s="489">
        <f>Q42</f>
        <v>400000</v>
      </c>
      <c r="R38" s="490">
        <f>R42</f>
        <v>400000</v>
      </c>
    </row>
    <row r="39" spans="2:18" ht="12.75" x14ac:dyDescent="0.2">
      <c r="B39" s="491" t="s">
        <v>312</v>
      </c>
      <c r="C39" s="491"/>
      <c r="D39" s="491"/>
      <c r="E39" s="491"/>
      <c r="F39" s="491"/>
      <c r="G39" s="491"/>
      <c r="H39" s="491"/>
      <c r="I39" s="491"/>
      <c r="J39" s="491"/>
      <c r="K39" s="492"/>
      <c r="L39" s="486" t="s">
        <v>346</v>
      </c>
      <c r="M39" s="487">
        <v>0</v>
      </c>
      <c r="N39" s="487">
        <v>0</v>
      </c>
      <c r="O39" s="488" t="s">
        <v>310</v>
      </c>
      <c r="P39" s="489">
        <f>P42</f>
        <v>400000</v>
      </c>
      <c r="Q39" s="489">
        <f>Q42</f>
        <v>400000</v>
      </c>
      <c r="R39" s="490">
        <f>R42</f>
        <v>400000</v>
      </c>
    </row>
    <row r="40" spans="2:18" ht="12.75" x14ac:dyDescent="0.2">
      <c r="B40" s="493" t="s">
        <v>220</v>
      </c>
      <c r="C40" s="493"/>
      <c r="D40" s="493"/>
      <c r="E40" s="493"/>
      <c r="F40" s="493"/>
      <c r="G40" s="493"/>
      <c r="H40" s="493"/>
      <c r="I40" s="493"/>
      <c r="J40" s="493"/>
      <c r="K40" s="494"/>
      <c r="L40" s="495" t="s">
        <v>346</v>
      </c>
      <c r="M40" s="221">
        <v>3</v>
      </c>
      <c r="N40" s="221">
        <v>0</v>
      </c>
      <c r="O40" s="496" t="s">
        <v>310</v>
      </c>
      <c r="P40" s="205">
        <f>P42</f>
        <v>400000</v>
      </c>
      <c r="Q40" s="205">
        <f>Q42</f>
        <v>400000</v>
      </c>
      <c r="R40" s="497">
        <f>R42</f>
        <v>400000</v>
      </c>
    </row>
    <row r="41" spans="2:18" ht="12.75" x14ac:dyDescent="0.2">
      <c r="B41" s="493" t="s">
        <v>347</v>
      </c>
      <c r="C41" s="493"/>
      <c r="D41" s="493"/>
      <c r="E41" s="493"/>
      <c r="F41" s="493"/>
      <c r="G41" s="493"/>
      <c r="H41" s="493"/>
      <c r="I41" s="493"/>
      <c r="J41" s="493"/>
      <c r="K41" s="494"/>
      <c r="L41" s="495" t="s">
        <v>346</v>
      </c>
      <c r="M41" s="221">
        <v>3</v>
      </c>
      <c r="N41" s="221">
        <v>10</v>
      </c>
      <c r="O41" s="496" t="s">
        <v>310</v>
      </c>
      <c r="P41" s="205">
        <f>P42</f>
        <v>400000</v>
      </c>
      <c r="Q41" s="205">
        <f>Q42</f>
        <v>400000</v>
      </c>
      <c r="R41" s="497">
        <f>R42</f>
        <v>400000</v>
      </c>
    </row>
    <row r="42" spans="2:18" ht="12.75" x14ac:dyDescent="0.2">
      <c r="B42" s="493" t="s">
        <v>240</v>
      </c>
      <c r="C42" s="493"/>
      <c r="D42" s="493"/>
      <c r="E42" s="493"/>
      <c r="F42" s="493"/>
      <c r="G42" s="493"/>
      <c r="H42" s="493"/>
      <c r="I42" s="493"/>
      <c r="J42" s="493"/>
      <c r="K42" s="494"/>
      <c r="L42" s="495" t="s">
        <v>346</v>
      </c>
      <c r="M42" s="221">
        <v>3</v>
      </c>
      <c r="N42" s="221">
        <v>10</v>
      </c>
      <c r="O42" s="496" t="s">
        <v>250</v>
      </c>
      <c r="P42" s="205">
        <v>400000</v>
      </c>
      <c r="Q42" s="205">
        <v>400000</v>
      </c>
      <c r="R42" s="497">
        <v>400000</v>
      </c>
    </row>
    <row r="43" spans="2:18" ht="12.75" x14ac:dyDescent="0.2">
      <c r="B43" s="499"/>
      <c r="C43" s="484" t="s">
        <v>265</v>
      </c>
      <c r="D43" s="484"/>
      <c r="E43" s="484"/>
      <c r="F43" s="484"/>
      <c r="G43" s="484"/>
      <c r="H43" s="484"/>
      <c r="I43" s="484"/>
      <c r="J43" s="484"/>
      <c r="K43" s="485"/>
      <c r="L43" s="486" t="s">
        <v>348</v>
      </c>
      <c r="M43" s="487">
        <v>0</v>
      </c>
      <c r="N43" s="487">
        <v>0</v>
      </c>
      <c r="O43" s="488">
        <v>0</v>
      </c>
      <c r="P43" s="489">
        <v>30000</v>
      </c>
      <c r="Q43" s="489">
        <v>30000</v>
      </c>
      <c r="R43" s="490">
        <v>30000</v>
      </c>
    </row>
    <row r="44" spans="2:18" ht="12.75" x14ac:dyDescent="0.2">
      <c r="B44" s="491" t="s">
        <v>264</v>
      </c>
      <c r="C44" s="491"/>
      <c r="D44" s="491"/>
      <c r="E44" s="491"/>
      <c r="F44" s="491"/>
      <c r="G44" s="491"/>
      <c r="H44" s="491"/>
      <c r="I44" s="491"/>
      <c r="J44" s="491"/>
      <c r="K44" s="492"/>
      <c r="L44" s="486" t="s">
        <v>349</v>
      </c>
      <c r="M44" s="487">
        <v>0</v>
      </c>
      <c r="N44" s="487">
        <v>0</v>
      </c>
      <c r="O44" s="488" t="s">
        <v>310</v>
      </c>
      <c r="P44" s="489">
        <v>30000</v>
      </c>
      <c r="Q44" s="489">
        <v>30000</v>
      </c>
      <c r="R44" s="490">
        <v>30000</v>
      </c>
    </row>
    <row r="45" spans="2:18" ht="12.75" x14ac:dyDescent="0.2">
      <c r="B45" s="493" t="s">
        <v>220</v>
      </c>
      <c r="C45" s="493"/>
      <c r="D45" s="493"/>
      <c r="E45" s="493"/>
      <c r="F45" s="493"/>
      <c r="G45" s="493"/>
      <c r="H45" s="493"/>
      <c r="I45" s="493"/>
      <c r="J45" s="493"/>
      <c r="K45" s="494"/>
      <c r="L45" s="495" t="s">
        <v>349</v>
      </c>
      <c r="M45" s="221">
        <v>3</v>
      </c>
      <c r="N45" s="221">
        <v>0</v>
      </c>
      <c r="O45" s="496" t="s">
        <v>310</v>
      </c>
      <c r="P45" s="205">
        <v>30000</v>
      </c>
      <c r="Q45" s="205">
        <v>30000</v>
      </c>
      <c r="R45" s="497">
        <v>30000</v>
      </c>
    </row>
    <row r="46" spans="2:18" ht="12.75" x14ac:dyDescent="0.2">
      <c r="B46" s="493" t="s">
        <v>218</v>
      </c>
      <c r="C46" s="493"/>
      <c r="D46" s="493"/>
      <c r="E46" s="493"/>
      <c r="F46" s="493"/>
      <c r="G46" s="493"/>
      <c r="H46" s="493"/>
      <c r="I46" s="493"/>
      <c r="J46" s="493"/>
      <c r="K46" s="494"/>
      <c r="L46" s="495" t="s">
        <v>349</v>
      </c>
      <c r="M46" s="221">
        <v>3</v>
      </c>
      <c r="N46" s="221">
        <v>14</v>
      </c>
      <c r="O46" s="496" t="s">
        <v>310</v>
      </c>
      <c r="P46" s="205">
        <v>30000</v>
      </c>
      <c r="Q46" s="205">
        <v>30000</v>
      </c>
      <c r="R46" s="497">
        <v>30000</v>
      </c>
    </row>
    <row r="47" spans="2:18" ht="12.75" x14ac:dyDescent="0.2">
      <c r="B47" s="493" t="s">
        <v>240</v>
      </c>
      <c r="C47" s="493"/>
      <c r="D47" s="493"/>
      <c r="E47" s="493"/>
      <c r="F47" s="493"/>
      <c r="G47" s="493"/>
      <c r="H47" s="493"/>
      <c r="I47" s="493"/>
      <c r="J47" s="493"/>
      <c r="K47" s="494"/>
      <c r="L47" s="495" t="s">
        <v>349</v>
      </c>
      <c r="M47" s="221">
        <v>3</v>
      </c>
      <c r="N47" s="221">
        <v>14</v>
      </c>
      <c r="O47" s="496" t="s">
        <v>250</v>
      </c>
      <c r="P47" s="205">
        <v>30000</v>
      </c>
      <c r="Q47" s="205">
        <v>30000</v>
      </c>
      <c r="R47" s="497">
        <v>30000</v>
      </c>
    </row>
    <row r="48" spans="2:18" ht="12.75" x14ac:dyDescent="0.2">
      <c r="B48" s="499"/>
      <c r="C48" s="484" t="s">
        <v>263</v>
      </c>
      <c r="D48" s="484"/>
      <c r="E48" s="484"/>
      <c r="F48" s="484"/>
      <c r="G48" s="484"/>
      <c r="H48" s="484"/>
      <c r="I48" s="484"/>
      <c r="J48" s="484"/>
      <c r="K48" s="485"/>
      <c r="L48" s="486" t="s">
        <v>350</v>
      </c>
      <c r="M48" s="487">
        <v>0</v>
      </c>
      <c r="N48" s="487">
        <v>0</v>
      </c>
      <c r="O48" s="488">
        <v>0</v>
      </c>
      <c r="P48" s="489">
        <f>P49+P53</f>
        <v>1234000</v>
      </c>
      <c r="Q48" s="489">
        <f>Q52</f>
        <v>1263000</v>
      </c>
      <c r="R48" s="490">
        <f>R49</f>
        <v>1290000</v>
      </c>
    </row>
    <row r="49" spans="2:18" ht="12.75" x14ac:dyDescent="0.2">
      <c r="B49" s="491" t="s">
        <v>351</v>
      </c>
      <c r="C49" s="491"/>
      <c r="D49" s="491"/>
      <c r="E49" s="491"/>
      <c r="F49" s="491"/>
      <c r="G49" s="491"/>
      <c r="H49" s="491"/>
      <c r="I49" s="491"/>
      <c r="J49" s="491"/>
      <c r="K49" s="492"/>
      <c r="L49" s="486" t="s">
        <v>352</v>
      </c>
      <c r="M49" s="487">
        <v>0</v>
      </c>
      <c r="N49" s="487">
        <v>0</v>
      </c>
      <c r="O49" s="488" t="s">
        <v>310</v>
      </c>
      <c r="P49" s="489">
        <f>P52</f>
        <v>1234000</v>
      </c>
      <c r="Q49" s="489">
        <f>Q52</f>
        <v>1263000</v>
      </c>
      <c r="R49" s="490">
        <f>R52</f>
        <v>1290000</v>
      </c>
    </row>
    <row r="50" spans="2:18" ht="12.75" x14ac:dyDescent="0.2">
      <c r="B50" s="493" t="s">
        <v>217</v>
      </c>
      <c r="C50" s="493"/>
      <c r="D50" s="493"/>
      <c r="E50" s="493"/>
      <c r="F50" s="493"/>
      <c r="G50" s="493"/>
      <c r="H50" s="493"/>
      <c r="I50" s="493"/>
      <c r="J50" s="493"/>
      <c r="K50" s="494"/>
      <c r="L50" s="495" t="s">
        <v>352</v>
      </c>
      <c r="M50" s="221">
        <v>4</v>
      </c>
      <c r="N50" s="221">
        <v>0</v>
      </c>
      <c r="O50" s="496" t="s">
        <v>310</v>
      </c>
      <c r="P50" s="205">
        <f>P52</f>
        <v>1234000</v>
      </c>
      <c r="Q50" s="205">
        <f>Q52</f>
        <v>1263000</v>
      </c>
      <c r="R50" s="497">
        <f>R52</f>
        <v>1290000</v>
      </c>
    </row>
    <row r="51" spans="2:18" ht="12.75" x14ac:dyDescent="0.2">
      <c r="B51" s="493" t="s">
        <v>216</v>
      </c>
      <c r="C51" s="493"/>
      <c r="D51" s="493"/>
      <c r="E51" s="493"/>
      <c r="F51" s="493"/>
      <c r="G51" s="493"/>
      <c r="H51" s="493"/>
      <c r="I51" s="493"/>
      <c r="J51" s="493"/>
      <c r="K51" s="494"/>
      <c r="L51" s="495" t="s">
        <v>352</v>
      </c>
      <c r="M51" s="221">
        <v>4</v>
      </c>
      <c r="N51" s="221">
        <v>9</v>
      </c>
      <c r="O51" s="496" t="s">
        <v>310</v>
      </c>
      <c r="P51" s="205">
        <f>P52</f>
        <v>1234000</v>
      </c>
      <c r="Q51" s="205">
        <f>Q52</f>
        <v>1263000</v>
      </c>
      <c r="R51" s="497">
        <f>R52</f>
        <v>1290000</v>
      </c>
    </row>
    <row r="52" spans="2:18" ht="12.75" x14ac:dyDescent="0.2">
      <c r="B52" s="493" t="s">
        <v>240</v>
      </c>
      <c r="C52" s="493"/>
      <c r="D52" s="493"/>
      <c r="E52" s="493"/>
      <c r="F52" s="493"/>
      <c r="G52" s="493"/>
      <c r="H52" s="493"/>
      <c r="I52" s="493"/>
      <c r="J52" s="493"/>
      <c r="K52" s="494"/>
      <c r="L52" s="495" t="s">
        <v>352</v>
      </c>
      <c r="M52" s="221">
        <v>4</v>
      </c>
      <c r="N52" s="221">
        <v>9</v>
      </c>
      <c r="O52" s="496" t="s">
        <v>250</v>
      </c>
      <c r="P52" s="205">
        <v>1234000</v>
      </c>
      <c r="Q52" s="205">
        <v>1263000</v>
      </c>
      <c r="R52" s="497">
        <v>1290000</v>
      </c>
    </row>
    <row r="53" spans="2:18" ht="12.75" x14ac:dyDescent="0.2">
      <c r="B53" s="504"/>
      <c r="C53" s="500" t="s">
        <v>353</v>
      </c>
      <c r="D53" s="501"/>
      <c r="E53" s="501"/>
      <c r="F53" s="501"/>
      <c r="G53" s="501"/>
      <c r="H53" s="501"/>
      <c r="I53" s="501"/>
      <c r="J53" s="501"/>
      <c r="K53" s="505"/>
      <c r="L53" s="506">
        <v>6700000000</v>
      </c>
      <c r="M53" s="487">
        <v>0</v>
      </c>
      <c r="N53" s="487">
        <v>0</v>
      </c>
      <c r="O53" s="488">
        <v>0</v>
      </c>
      <c r="P53" s="489">
        <v>0</v>
      </c>
      <c r="Q53" s="489">
        <v>0</v>
      </c>
      <c r="R53" s="490">
        <f>R57</f>
        <v>363000</v>
      </c>
    </row>
    <row r="54" spans="2:18" ht="12.75" x14ac:dyDescent="0.2">
      <c r="B54" s="507" t="s">
        <v>260</v>
      </c>
      <c r="C54" s="508"/>
      <c r="D54" s="508"/>
      <c r="E54" s="508"/>
      <c r="F54" s="508"/>
      <c r="G54" s="508"/>
      <c r="H54" s="508"/>
      <c r="I54" s="508"/>
      <c r="J54" s="508"/>
      <c r="K54" s="509"/>
      <c r="L54" s="506" t="s">
        <v>259</v>
      </c>
      <c r="M54" s="487">
        <v>0</v>
      </c>
      <c r="N54" s="487">
        <v>0</v>
      </c>
      <c r="O54" s="488" t="s">
        <v>310</v>
      </c>
      <c r="P54" s="489">
        <v>0</v>
      </c>
      <c r="Q54" s="489">
        <v>0</v>
      </c>
      <c r="R54" s="490">
        <f>R57</f>
        <v>363000</v>
      </c>
    </row>
    <row r="55" spans="2:18" ht="12.75" x14ac:dyDescent="0.2">
      <c r="B55" s="493" t="s">
        <v>217</v>
      </c>
      <c r="C55" s="493"/>
      <c r="D55" s="493"/>
      <c r="E55" s="493"/>
      <c r="F55" s="493"/>
      <c r="G55" s="493"/>
      <c r="H55" s="493"/>
      <c r="I55" s="493"/>
      <c r="J55" s="493"/>
      <c r="K55" s="494"/>
      <c r="L55" s="510" t="s">
        <v>259</v>
      </c>
      <c r="M55" s="221">
        <v>4</v>
      </c>
      <c r="N55" s="221">
        <v>0</v>
      </c>
      <c r="O55" s="496" t="s">
        <v>310</v>
      </c>
      <c r="P55" s="205">
        <v>0</v>
      </c>
      <c r="Q55" s="205">
        <v>0</v>
      </c>
      <c r="R55" s="497">
        <f>R57</f>
        <v>363000</v>
      </c>
    </row>
    <row r="56" spans="2:18" ht="12.75" x14ac:dyDescent="0.2">
      <c r="B56" s="493" t="s">
        <v>215</v>
      </c>
      <c r="C56" s="493"/>
      <c r="D56" s="493"/>
      <c r="E56" s="493"/>
      <c r="F56" s="493"/>
      <c r="G56" s="493"/>
      <c r="H56" s="493"/>
      <c r="I56" s="493"/>
      <c r="J56" s="493"/>
      <c r="K56" s="494"/>
      <c r="L56" s="510" t="s">
        <v>259</v>
      </c>
      <c r="M56" s="221">
        <v>4</v>
      </c>
      <c r="N56" s="221">
        <v>12</v>
      </c>
      <c r="O56" s="496" t="s">
        <v>310</v>
      </c>
      <c r="P56" s="205">
        <v>0</v>
      </c>
      <c r="Q56" s="205">
        <v>0</v>
      </c>
      <c r="R56" s="497">
        <f>R57</f>
        <v>363000</v>
      </c>
    </row>
    <row r="57" spans="2:18" ht="12.75" x14ac:dyDescent="0.2">
      <c r="B57" s="493" t="s">
        <v>240</v>
      </c>
      <c r="C57" s="493"/>
      <c r="D57" s="493"/>
      <c r="E57" s="493"/>
      <c r="F57" s="493"/>
      <c r="G57" s="493"/>
      <c r="H57" s="493"/>
      <c r="I57" s="493"/>
      <c r="J57" s="493"/>
      <c r="K57" s="494"/>
      <c r="L57" s="495" t="s">
        <v>259</v>
      </c>
      <c r="M57" s="221">
        <v>4</v>
      </c>
      <c r="N57" s="221">
        <v>12</v>
      </c>
      <c r="O57" s="496" t="s">
        <v>250</v>
      </c>
      <c r="P57" s="205">
        <v>0</v>
      </c>
      <c r="Q57" s="205">
        <v>0</v>
      </c>
      <c r="R57" s="497">
        <v>363000</v>
      </c>
    </row>
    <row r="58" spans="2:18" ht="12.75" x14ac:dyDescent="0.2">
      <c r="B58" s="499"/>
      <c r="C58" s="484" t="s">
        <v>258</v>
      </c>
      <c r="D58" s="484"/>
      <c r="E58" s="484"/>
      <c r="F58" s="484"/>
      <c r="G58" s="484"/>
      <c r="H58" s="484"/>
      <c r="I58" s="484"/>
      <c r="J58" s="484"/>
      <c r="K58" s="485"/>
      <c r="L58" s="486" t="s">
        <v>354</v>
      </c>
      <c r="M58" s="487">
        <v>0</v>
      </c>
      <c r="N58" s="487">
        <v>0</v>
      </c>
      <c r="O58" s="488">
        <v>0</v>
      </c>
      <c r="P58" s="489">
        <f>P62</f>
        <v>3585436.33</v>
      </c>
      <c r="Q58" s="489">
        <f>Q62</f>
        <v>3448748</v>
      </c>
      <c r="R58" s="490">
        <f>R62</f>
        <v>3351144</v>
      </c>
    </row>
    <row r="59" spans="2:18" ht="12.75" x14ac:dyDescent="0.2">
      <c r="B59" s="491" t="s">
        <v>309</v>
      </c>
      <c r="C59" s="491"/>
      <c r="D59" s="491"/>
      <c r="E59" s="491"/>
      <c r="F59" s="491"/>
      <c r="G59" s="491"/>
      <c r="H59" s="491"/>
      <c r="I59" s="491"/>
      <c r="J59" s="491"/>
      <c r="K59" s="492"/>
      <c r="L59" s="486" t="s">
        <v>355</v>
      </c>
      <c r="M59" s="487">
        <v>0</v>
      </c>
      <c r="N59" s="487">
        <v>0</v>
      </c>
      <c r="O59" s="488" t="s">
        <v>310</v>
      </c>
      <c r="P59" s="489">
        <f>P62</f>
        <v>3585436.33</v>
      </c>
      <c r="Q59" s="205">
        <f>Q62</f>
        <v>3448748</v>
      </c>
      <c r="R59" s="497">
        <f>R62</f>
        <v>3351144</v>
      </c>
    </row>
    <row r="60" spans="2:18" ht="12.75" x14ac:dyDescent="0.2">
      <c r="B60" s="493" t="s">
        <v>214</v>
      </c>
      <c r="C60" s="493"/>
      <c r="D60" s="493"/>
      <c r="E60" s="493"/>
      <c r="F60" s="493"/>
      <c r="G60" s="493"/>
      <c r="H60" s="493"/>
      <c r="I60" s="493"/>
      <c r="J60" s="493"/>
      <c r="K60" s="494"/>
      <c r="L60" s="495" t="s">
        <v>355</v>
      </c>
      <c r="M60" s="221">
        <v>5</v>
      </c>
      <c r="N60" s="221">
        <v>0</v>
      </c>
      <c r="O60" s="496" t="s">
        <v>310</v>
      </c>
      <c r="P60" s="205">
        <f>P62</f>
        <v>3585436.33</v>
      </c>
      <c r="Q60" s="205">
        <f>Q62</f>
        <v>3448748</v>
      </c>
      <c r="R60" s="497">
        <f>R62</f>
        <v>3351144</v>
      </c>
    </row>
    <row r="61" spans="2:18" ht="12.75" x14ac:dyDescent="0.2">
      <c r="B61" s="493" t="s">
        <v>211</v>
      </c>
      <c r="C61" s="493"/>
      <c r="D61" s="493"/>
      <c r="E61" s="493"/>
      <c r="F61" s="493"/>
      <c r="G61" s="493"/>
      <c r="H61" s="493"/>
      <c r="I61" s="493"/>
      <c r="J61" s="493"/>
      <c r="K61" s="494"/>
      <c r="L61" s="495" t="s">
        <v>355</v>
      </c>
      <c r="M61" s="221">
        <v>5</v>
      </c>
      <c r="N61" s="221">
        <v>3</v>
      </c>
      <c r="O61" s="496" t="s">
        <v>310</v>
      </c>
      <c r="P61" s="205">
        <f>P62</f>
        <v>3585436.33</v>
      </c>
      <c r="Q61" s="205">
        <f>Q62</f>
        <v>3448748</v>
      </c>
      <c r="R61" s="497">
        <f>R62</f>
        <v>3351144</v>
      </c>
    </row>
    <row r="62" spans="2:18" ht="12.75" x14ac:dyDescent="0.2">
      <c r="B62" s="493" t="s">
        <v>240</v>
      </c>
      <c r="C62" s="493"/>
      <c r="D62" s="493"/>
      <c r="E62" s="493"/>
      <c r="F62" s="493"/>
      <c r="G62" s="493"/>
      <c r="H62" s="493"/>
      <c r="I62" s="493"/>
      <c r="J62" s="493"/>
      <c r="K62" s="494"/>
      <c r="L62" s="495" t="s">
        <v>355</v>
      </c>
      <c r="M62" s="221">
        <v>5</v>
      </c>
      <c r="N62" s="221">
        <v>3</v>
      </c>
      <c r="O62" s="496" t="s">
        <v>250</v>
      </c>
      <c r="P62" s="205">
        <v>3585436.33</v>
      </c>
      <c r="Q62" s="205">
        <v>3448748</v>
      </c>
      <c r="R62" s="497">
        <v>3351144</v>
      </c>
    </row>
    <row r="63" spans="2:18" ht="12.75" x14ac:dyDescent="0.2">
      <c r="B63" s="499"/>
      <c r="C63" s="484" t="s">
        <v>356</v>
      </c>
      <c r="D63" s="484"/>
      <c r="E63" s="484"/>
      <c r="F63" s="484"/>
      <c r="G63" s="484"/>
      <c r="H63" s="484"/>
      <c r="I63" s="484"/>
      <c r="J63" s="484"/>
      <c r="K63" s="485"/>
      <c r="L63" s="486" t="s">
        <v>300</v>
      </c>
      <c r="M63" s="487">
        <v>0</v>
      </c>
      <c r="N63" s="487">
        <v>0</v>
      </c>
      <c r="O63" s="488">
        <v>0</v>
      </c>
      <c r="P63" s="489">
        <f>P64+P68+P72</f>
        <v>2921932.02</v>
      </c>
      <c r="Q63" s="489">
        <f>Q64+Q72</f>
        <v>2951700</v>
      </c>
      <c r="R63" s="490">
        <f>R64+R72</f>
        <v>2988700</v>
      </c>
    </row>
    <row r="64" spans="2:18" ht="12.75" x14ac:dyDescent="0.2">
      <c r="B64" s="491" t="s">
        <v>307</v>
      </c>
      <c r="C64" s="491"/>
      <c r="D64" s="491"/>
      <c r="E64" s="491"/>
      <c r="F64" s="491"/>
      <c r="G64" s="491"/>
      <c r="H64" s="491"/>
      <c r="I64" s="491"/>
      <c r="J64" s="491"/>
      <c r="K64" s="492"/>
      <c r="L64" s="486" t="s">
        <v>357</v>
      </c>
      <c r="M64" s="487">
        <v>0</v>
      </c>
      <c r="N64" s="487">
        <v>0</v>
      </c>
      <c r="O64" s="488" t="s">
        <v>310</v>
      </c>
      <c r="P64" s="489">
        <f>P67</f>
        <v>1886370</v>
      </c>
      <c r="Q64" s="489">
        <f>Q67</f>
        <v>2246700</v>
      </c>
      <c r="R64" s="490">
        <f>R67</f>
        <v>2246700</v>
      </c>
    </row>
    <row r="65" spans="2:18" ht="12.75" x14ac:dyDescent="0.2">
      <c r="B65" s="493" t="s">
        <v>210</v>
      </c>
      <c r="C65" s="493"/>
      <c r="D65" s="493"/>
      <c r="E65" s="493"/>
      <c r="F65" s="493"/>
      <c r="G65" s="493"/>
      <c r="H65" s="493"/>
      <c r="I65" s="493"/>
      <c r="J65" s="493"/>
      <c r="K65" s="494"/>
      <c r="L65" s="495" t="s">
        <v>357</v>
      </c>
      <c r="M65" s="221">
        <v>8</v>
      </c>
      <c r="N65" s="221">
        <v>0</v>
      </c>
      <c r="O65" s="496" t="s">
        <v>310</v>
      </c>
      <c r="P65" s="205">
        <f>P67</f>
        <v>1886370</v>
      </c>
      <c r="Q65" s="205">
        <f>Q67</f>
        <v>2246700</v>
      </c>
      <c r="R65" s="497">
        <f>R67</f>
        <v>2246700</v>
      </c>
    </row>
    <row r="66" spans="2:18" ht="12.75" x14ac:dyDescent="0.2">
      <c r="B66" s="493" t="s">
        <v>256</v>
      </c>
      <c r="C66" s="493"/>
      <c r="D66" s="493"/>
      <c r="E66" s="493"/>
      <c r="F66" s="493"/>
      <c r="G66" s="493"/>
      <c r="H66" s="493"/>
      <c r="I66" s="493"/>
      <c r="J66" s="493"/>
      <c r="K66" s="494"/>
      <c r="L66" s="495" t="s">
        <v>357</v>
      </c>
      <c r="M66" s="221">
        <v>8</v>
      </c>
      <c r="N66" s="221">
        <v>1</v>
      </c>
      <c r="O66" s="496" t="s">
        <v>310</v>
      </c>
      <c r="P66" s="205">
        <f>P67</f>
        <v>1886370</v>
      </c>
      <c r="Q66" s="205">
        <f>Q67</f>
        <v>2246700</v>
      </c>
      <c r="R66" s="497">
        <f>R67</f>
        <v>2246700</v>
      </c>
    </row>
    <row r="67" spans="2:18" ht="12.75" x14ac:dyDescent="0.2">
      <c r="B67" s="493" t="s">
        <v>62</v>
      </c>
      <c r="C67" s="493"/>
      <c r="D67" s="493"/>
      <c r="E67" s="493"/>
      <c r="F67" s="493"/>
      <c r="G67" s="493"/>
      <c r="H67" s="493"/>
      <c r="I67" s="493"/>
      <c r="J67" s="493"/>
      <c r="K67" s="494"/>
      <c r="L67" s="495" t="s">
        <v>357</v>
      </c>
      <c r="M67" s="221">
        <v>8</v>
      </c>
      <c r="N67" s="221">
        <v>1</v>
      </c>
      <c r="O67" s="496" t="s">
        <v>280</v>
      </c>
      <c r="P67" s="205">
        <v>1886370</v>
      </c>
      <c r="Q67" s="205">
        <v>2246700</v>
      </c>
      <c r="R67" s="497">
        <v>2246700</v>
      </c>
    </row>
    <row r="68" spans="2:18" ht="12.75" x14ac:dyDescent="0.2">
      <c r="B68" s="507" t="s">
        <v>253</v>
      </c>
      <c r="C68" s="508"/>
      <c r="D68" s="508"/>
      <c r="E68" s="508"/>
      <c r="F68" s="508"/>
      <c r="G68" s="511"/>
      <c r="H68" s="512"/>
      <c r="I68" s="512"/>
      <c r="J68" s="512"/>
      <c r="K68" s="513"/>
      <c r="L68" s="506">
        <v>6770097030</v>
      </c>
      <c r="M68" s="487">
        <v>0</v>
      </c>
      <c r="N68" s="487">
        <v>0</v>
      </c>
      <c r="O68" s="514">
        <v>0</v>
      </c>
      <c r="P68" s="489">
        <f>P71</f>
        <v>360330</v>
      </c>
      <c r="Q68" s="489">
        <v>0</v>
      </c>
      <c r="R68" s="490">
        <v>0</v>
      </c>
    </row>
    <row r="69" spans="2:18" ht="12.75" x14ac:dyDescent="0.2">
      <c r="B69" s="493" t="s">
        <v>210</v>
      </c>
      <c r="C69" s="493"/>
      <c r="D69" s="493"/>
      <c r="E69" s="493"/>
      <c r="F69" s="493"/>
      <c r="G69" s="493"/>
      <c r="H69" s="493"/>
      <c r="I69" s="493"/>
      <c r="J69" s="493"/>
      <c r="K69" s="494"/>
      <c r="L69" s="510">
        <v>6770097030</v>
      </c>
      <c r="M69" s="221">
        <v>8</v>
      </c>
      <c r="N69" s="221">
        <v>0</v>
      </c>
      <c r="O69" s="496" t="s">
        <v>310</v>
      </c>
      <c r="P69" s="205">
        <f>P71</f>
        <v>360330</v>
      </c>
      <c r="Q69" s="205">
        <v>0</v>
      </c>
      <c r="R69" s="497">
        <v>0</v>
      </c>
    </row>
    <row r="70" spans="2:18" ht="12.75" x14ac:dyDescent="0.2">
      <c r="B70" s="493" t="s">
        <v>256</v>
      </c>
      <c r="C70" s="493"/>
      <c r="D70" s="493"/>
      <c r="E70" s="493"/>
      <c r="F70" s="493"/>
      <c r="G70" s="493"/>
      <c r="H70" s="493"/>
      <c r="I70" s="493"/>
      <c r="J70" s="493"/>
      <c r="K70" s="494"/>
      <c r="L70" s="510">
        <v>6770097030</v>
      </c>
      <c r="M70" s="221">
        <v>8</v>
      </c>
      <c r="N70" s="221">
        <v>1</v>
      </c>
      <c r="O70" s="496" t="s">
        <v>310</v>
      </c>
      <c r="P70" s="205">
        <f>P71</f>
        <v>360330</v>
      </c>
      <c r="Q70" s="205">
        <v>0</v>
      </c>
      <c r="R70" s="497">
        <v>0</v>
      </c>
    </row>
    <row r="71" spans="2:18" ht="12.75" x14ac:dyDescent="0.2">
      <c r="B71" s="493" t="s">
        <v>62</v>
      </c>
      <c r="C71" s="493"/>
      <c r="D71" s="493"/>
      <c r="E71" s="493"/>
      <c r="F71" s="493"/>
      <c r="G71" s="493"/>
      <c r="H71" s="493"/>
      <c r="I71" s="493"/>
      <c r="J71" s="493"/>
      <c r="K71" s="494"/>
      <c r="L71" s="510">
        <v>6770097030</v>
      </c>
      <c r="M71" s="221">
        <v>8</v>
      </c>
      <c r="N71" s="221">
        <v>1</v>
      </c>
      <c r="O71" s="496" t="s">
        <v>280</v>
      </c>
      <c r="P71" s="205">
        <v>360330</v>
      </c>
      <c r="Q71" s="205">
        <v>0</v>
      </c>
      <c r="R71" s="497">
        <v>0</v>
      </c>
    </row>
    <row r="72" spans="2:18" ht="12.75" x14ac:dyDescent="0.2">
      <c r="B72" s="492" t="s">
        <v>252</v>
      </c>
      <c r="C72" s="515"/>
      <c r="D72" s="515"/>
      <c r="E72" s="515"/>
      <c r="F72" s="515"/>
      <c r="G72" s="515"/>
      <c r="H72" s="515"/>
      <c r="I72" s="515"/>
      <c r="J72" s="515"/>
      <c r="K72" s="516"/>
      <c r="L72" s="486" t="s">
        <v>358</v>
      </c>
      <c r="M72" s="487">
        <v>0</v>
      </c>
      <c r="N72" s="487">
        <v>0</v>
      </c>
      <c r="O72" s="488" t="s">
        <v>310</v>
      </c>
      <c r="P72" s="489">
        <f>P75</f>
        <v>675232.02</v>
      </c>
      <c r="Q72" s="489">
        <f>Q75</f>
        <v>705000</v>
      </c>
      <c r="R72" s="490">
        <f>R75</f>
        <v>742000</v>
      </c>
    </row>
    <row r="73" spans="2:18" ht="12.75" x14ac:dyDescent="0.2">
      <c r="B73" s="494" t="s">
        <v>210</v>
      </c>
      <c r="C73" s="517"/>
      <c r="D73" s="517"/>
      <c r="E73" s="517"/>
      <c r="F73" s="517"/>
      <c r="G73" s="517"/>
      <c r="H73" s="517"/>
      <c r="I73" s="517"/>
      <c r="J73" s="517"/>
      <c r="K73" s="518"/>
      <c r="L73" s="495" t="s">
        <v>358</v>
      </c>
      <c r="M73" s="221">
        <v>8</v>
      </c>
      <c r="N73" s="221">
        <v>0</v>
      </c>
      <c r="O73" s="496" t="s">
        <v>310</v>
      </c>
      <c r="P73" s="205">
        <f>P75</f>
        <v>675232.02</v>
      </c>
      <c r="Q73" s="205">
        <f>Q75</f>
        <v>705000</v>
      </c>
      <c r="R73" s="497">
        <f>R75</f>
        <v>742000</v>
      </c>
    </row>
    <row r="74" spans="2:18" ht="12.75" x14ac:dyDescent="0.2">
      <c r="B74" s="494" t="s">
        <v>256</v>
      </c>
      <c r="C74" s="517"/>
      <c r="D74" s="517"/>
      <c r="E74" s="517"/>
      <c r="F74" s="517"/>
      <c r="G74" s="517"/>
      <c r="H74" s="517"/>
      <c r="I74" s="517"/>
      <c r="J74" s="517"/>
      <c r="K74" s="518"/>
      <c r="L74" s="495" t="s">
        <v>358</v>
      </c>
      <c r="M74" s="221">
        <v>8</v>
      </c>
      <c r="N74" s="221">
        <v>1</v>
      </c>
      <c r="O74" s="496" t="s">
        <v>310</v>
      </c>
      <c r="P74" s="205">
        <f>P75</f>
        <v>675232.02</v>
      </c>
      <c r="Q74" s="205">
        <f>Q75</f>
        <v>705000</v>
      </c>
      <c r="R74" s="497">
        <f>R75</f>
        <v>742000</v>
      </c>
    </row>
    <row r="75" spans="2:18" ht="12.75" x14ac:dyDescent="0.2">
      <c r="B75" s="494" t="s">
        <v>240</v>
      </c>
      <c r="C75" s="517"/>
      <c r="D75" s="517"/>
      <c r="E75" s="517"/>
      <c r="F75" s="517"/>
      <c r="G75" s="517"/>
      <c r="H75" s="517"/>
      <c r="I75" s="517"/>
      <c r="J75" s="517"/>
      <c r="K75" s="518"/>
      <c r="L75" s="495" t="s">
        <v>358</v>
      </c>
      <c r="M75" s="221">
        <v>8</v>
      </c>
      <c r="N75" s="221">
        <v>1</v>
      </c>
      <c r="O75" s="496" t="s">
        <v>250</v>
      </c>
      <c r="P75" s="205">
        <v>675232.02</v>
      </c>
      <c r="Q75" s="205">
        <v>705000</v>
      </c>
      <c r="R75" s="497">
        <v>742000</v>
      </c>
    </row>
    <row r="76" spans="2:18" ht="12.75" x14ac:dyDescent="0.2">
      <c r="B76" s="507" t="s">
        <v>241</v>
      </c>
      <c r="C76" s="508"/>
      <c r="D76" s="508"/>
      <c r="E76" s="508"/>
      <c r="F76" s="508"/>
      <c r="G76" s="508"/>
      <c r="H76" s="519"/>
      <c r="I76" s="519"/>
      <c r="J76" s="519"/>
      <c r="K76" s="520"/>
      <c r="L76" s="486" t="s">
        <v>239</v>
      </c>
      <c r="M76" s="487">
        <v>0</v>
      </c>
      <c r="N76" s="487">
        <v>0</v>
      </c>
      <c r="O76" s="514">
        <v>0</v>
      </c>
      <c r="P76" s="489">
        <f>P77</f>
        <v>677858</v>
      </c>
      <c r="Q76" s="489">
        <v>0</v>
      </c>
      <c r="R76" s="490">
        <v>0</v>
      </c>
    </row>
    <row r="77" spans="2:18" ht="12.75" x14ac:dyDescent="0.2">
      <c r="B77" s="521" t="s">
        <v>206</v>
      </c>
      <c r="C77" s="522"/>
      <c r="D77" s="522"/>
      <c r="E77" s="522"/>
      <c r="F77" s="522"/>
      <c r="G77" s="522"/>
      <c r="H77" s="523"/>
      <c r="I77" s="523"/>
      <c r="J77" s="523"/>
      <c r="K77" s="524"/>
      <c r="L77" s="495" t="s">
        <v>239</v>
      </c>
      <c r="M77" s="221">
        <v>11</v>
      </c>
      <c r="N77" s="221">
        <v>0</v>
      </c>
      <c r="O77" s="498">
        <v>0</v>
      </c>
      <c r="P77" s="205">
        <f>P79</f>
        <v>677858</v>
      </c>
      <c r="Q77" s="205">
        <v>0</v>
      </c>
      <c r="R77" s="497">
        <v>0</v>
      </c>
    </row>
    <row r="78" spans="2:18" ht="12.75" x14ac:dyDescent="0.2">
      <c r="B78" s="521" t="s">
        <v>244</v>
      </c>
      <c r="C78" s="522"/>
      <c r="D78" s="522"/>
      <c r="E78" s="522"/>
      <c r="F78" s="522"/>
      <c r="G78" s="522"/>
      <c r="H78" s="523"/>
      <c r="I78" s="523"/>
      <c r="J78" s="523"/>
      <c r="K78" s="524"/>
      <c r="L78" s="495" t="s">
        <v>239</v>
      </c>
      <c r="M78" s="221">
        <v>11</v>
      </c>
      <c r="N78" s="221">
        <v>1</v>
      </c>
      <c r="O78" s="498">
        <v>0</v>
      </c>
      <c r="P78" s="205">
        <f>P79</f>
        <v>677858</v>
      </c>
      <c r="Q78" s="205">
        <v>0</v>
      </c>
      <c r="R78" s="497">
        <v>0</v>
      </c>
    </row>
    <row r="79" spans="2:18" ht="12.75" x14ac:dyDescent="0.2">
      <c r="B79" s="521" t="s">
        <v>240</v>
      </c>
      <c r="C79" s="522"/>
      <c r="D79" s="522"/>
      <c r="E79" s="522"/>
      <c r="F79" s="522"/>
      <c r="G79" s="522"/>
      <c r="H79" s="523"/>
      <c r="I79" s="523"/>
      <c r="J79" s="523"/>
      <c r="K79" s="524"/>
      <c r="L79" s="495" t="s">
        <v>239</v>
      </c>
      <c r="M79" s="221">
        <v>11</v>
      </c>
      <c r="N79" s="221">
        <v>1</v>
      </c>
      <c r="O79" s="498">
        <v>240</v>
      </c>
      <c r="P79" s="205">
        <v>677858</v>
      </c>
      <c r="Q79" s="205">
        <v>0</v>
      </c>
      <c r="R79" s="497">
        <v>0</v>
      </c>
    </row>
    <row r="80" spans="2:18" ht="12.75" x14ac:dyDescent="0.2">
      <c r="B80" s="525" t="s">
        <v>359</v>
      </c>
      <c r="C80" s="526"/>
      <c r="D80" s="526"/>
      <c r="E80" s="526"/>
      <c r="F80" s="526"/>
      <c r="G80" s="526"/>
      <c r="H80" s="526"/>
      <c r="I80" s="526"/>
      <c r="J80" s="526"/>
      <c r="K80" s="527"/>
      <c r="L80" s="486" t="s">
        <v>360</v>
      </c>
      <c r="M80" s="487">
        <v>0</v>
      </c>
      <c r="N80" s="487">
        <v>0</v>
      </c>
      <c r="O80" s="488">
        <v>0</v>
      </c>
      <c r="P80" s="489">
        <f>P84</f>
        <v>3700</v>
      </c>
      <c r="Q80" s="489">
        <f>Q81</f>
        <v>3900</v>
      </c>
      <c r="R80" s="490">
        <f>R81</f>
        <v>4000</v>
      </c>
    </row>
    <row r="81" spans="2:18" ht="12.75" x14ac:dyDescent="0.2">
      <c r="B81" s="492" t="s">
        <v>361</v>
      </c>
      <c r="C81" s="515"/>
      <c r="D81" s="515"/>
      <c r="E81" s="515"/>
      <c r="F81" s="515"/>
      <c r="G81" s="515"/>
      <c r="H81" s="515"/>
      <c r="I81" s="515"/>
      <c r="J81" s="515"/>
      <c r="K81" s="516"/>
      <c r="L81" s="486" t="s">
        <v>362</v>
      </c>
      <c r="M81" s="487">
        <v>0</v>
      </c>
      <c r="N81" s="487">
        <v>0</v>
      </c>
      <c r="O81" s="488" t="s">
        <v>310</v>
      </c>
      <c r="P81" s="489">
        <f>P84</f>
        <v>3700</v>
      </c>
      <c r="Q81" s="489">
        <f>Q84</f>
        <v>3900</v>
      </c>
      <c r="R81" s="490">
        <f>R84</f>
        <v>4000</v>
      </c>
    </row>
    <row r="82" spans="2:18" ht="12.75" x14ac:dyDescent="0.2">
      <c r="B82" s="494" t="s">
        <v>287</v>
      </c>
      <c r="C82" s="517"/>
      <c r="D82" s="517"/>
      <c r="E82" s="517"/>
      <c r="F82" s="517"/>
      <c r="G82" s="517"/>
      <c r="H82" s="517"/>
      <c r="I82" s="517"/>
      <c r="J82" s="517"/>
      <c r="K82" s="518"/>
      <c r="L82" s="495" t="s">
        <v>362</v>
      </c>
      <c r="M82" s="221">
        <v>1</v>
      </c>
      <c r="N82" s="221">
        <v>0</v>
      </c>
      <c r="O82" s="496" t="s">
        <v>310</v>
      </c>
      <c r="P82" s="205">
        <f>P84</f>
        <v>3700</v>
      </c>
      <c r="Q82" s="205">
        <f>Q84</f>
        <v>3900</v>
      </c>
      <c r="R82" s="497">
        <f>R84</f>
        <v>4000</v>
      </c>
    </row>
    <row r="83" spans="2:18" ht="12.75" x14ac:dyDescent="0.2">
      <c r="B83" s="494" t="s">
        <v>223</v>
      </c>
      <c r="C83" s="517"/>
      <c r="D83" s="517"/>
      <c r="E83" s="517"/>
      <c r="F83" s="517"/>
      <c r="G83" s="517"/>
      <c r="H83" s="517"/>
      <c r="I83" s="517"/>
      <c r="J83" s="517"/>
      <c r="K83" s="518"/>
      <c r="L83" s="495" t="s">
        <v>362</v>
      </c>
      <c r="M83" s="221">
        <v>1</v>
      </c>
      <c r="N83" s="221">
        <v>13</v>
      </c>
      <c r="O83" s="496" t="s">
        <v>310</v>
      </c>
      <c r="P83" s="205">
        <f>P84</f>
        <v>3700</v>
      </c>
      <c r="Q83" s="205">
        <f>Q84</f>
        <v>3900</v>
      </c>
      <c r="R83" s="497">
        <f>R84</f>
        <v>4000</v>
      </c>
    </row>
    <row r="84" spans="2:18" ht="13.5" thickBot="1" x14ac:dyDescent="0.25">
      <c r="B84" s="528" t="s">
        <v>279</v>
      </c>
      <c r="C84" s="529"/>
      <c r="D84" s="529"/>
      <c r="E84" s="529"/>
      <c r="F84" s="529"/>
      <c r="G84" s="529"/>
      <c r="H84" s="529"/>
      <c r="I84" s="529"/>
      <c r="J84" s="529"/>
      <c r="K84" s="530"/>
      <c r="L84" s="531" t="s">
        <v>362</v>
      </c>
      <c r="M84" s="532">
        <v>1</v>
      </c>
      <c r="N84" s="532">
        <v>13</v>
      </c>
      <c r="O84" s="533" t="s">
        <v>278</v>
      </c>
      <c r="P84" s="534">
        <v>3700</v>
      </c>
      <c r="Q84" s="534">
        <v>3900</v>
      </c>
      <c r="R84" s="535">
        <v>4000</v>
      </c>
    </row>
    <row r="85" spans="2:18" ht="13.5" thickBot="1" x14ac:dyDescent="0.25">
      <c r="B85" s="536"/>
      <c r="C85" s="537"/>
      <c r="D85" s="537"/>
      <c r="E85" s="537"/>
      <c r="F85" s="538"/>
      <c r="G85" s="538"/>
      <c r="H85" s="538"/>
      <c r="I85" s="538"/>
      <c r="J85" s="538"/>
      <c r="K85" s="539"/>
      <c r="L85" s="540"/>
      <c r="M85" s="540"/>
      <c r="N85" s="540"/>
      <c r="O85" s="540"/>
      <c r="P85" s="541">
        <f>P11+P80</f>
        <v>13907630</v>
      </c>
      <c r="Q85" s="542">
        <f>Q11+Q80</f>
        <v>12765500</v>
      </c>
      <c r="R85" s="542">
        <f>R11+R80</f>
        <v>13121200</v>
      </c>
    </row>
  </sheetData>
  <mergeCells count="83">
    <mergeCell ref="B83:K83"/>
    <mergeCell ref="B84:K84"/>
    <mergeCell ref="B77:G77"/>
    <mergeCell ref="B78:G78"/>
    <mergeCell ref="B79:G79"/>
    <mergeCell ref="B80:K80"/>
    <mergeCell ref="B81:K81"/>
    <mergeCell ref="B82:K82"/>
    <mergeCell ref="B71:K71"/>
    <mergeCell ref="B72:K72"/>
    <mergeCell ref="B73:K73"/>
    <mergeCell ref="B74:K74"/>
    <mergeCell ref="B75:K75"/>
    <mergeCell ref="B76:G76"/>
    <mergeCell ref="B65:K65"/>
    <mergeCell ref="B66:K66"/>
    <mergeCell ref="B67:K67"/>
    <mergeCell ref="B68:G68"/>
    <mergeCell ref="B69:K69"/>
    <mergeCell ref="B70:K70"/>
    <mergeCell ref="B59:K59"/>
    <mergeCell ref="B60:K60"/>
    <mergeCell ref="B61:K61"/>
    <mergeCell ref="B62:K62"/>
    <mergeCell ref="C63:K63"/>
    <mergeCell ref="B64:K64"/>
    <mergeCell ref="C53:K53"/>
    <mergeCell ref="B54:K54"/>
    <mergeCell ref="B55:K55"/>
    <mergeCell ref="B56:K56"/>
    <mergeCell ref="B57:K57"/>
    <mergeCell ref="C58:K58"/>
    <mergeCell ref="B47:K47"/>
    <mergeCell ref="C48:K48"/>
    <mergeCell ref="B49:K49"/>
    <mergeCell ref="B50:K50"/>
    <mergeCell ref="B51:K51"/>
    <mergeCell ref="B52:K52"/>
    <mergeCell ref="B41:K41"/>
    <mergeCell ref="B42:K42"/>
    <mergeCell ref="C43:K43"/>
    <mergeCell ref="B44:K44"/>
    <mergeCell ref="B45:K45"/>
    <mergeCell ref="B46:K46"/>
    <mergeCell ref="B35:K35"/>
    <mergeCell ref="B36:K36"/>
    <mergeCell ref="B37:K37"/>
    <mergeCell ref="C38:K38"/>
    <mergeCell ref="B39:K39"/>
    <mergeCell ref="B40:K40"/>
    <mergeCell ref="B29:K29"/>
    <mergeCell ref="B30:K30"/>
    <mergeCell ref="B31:K31"/>
    <mergeCell ref="C32:G32"/>
    <mergeCell ref="B33:K33"/>
    <mergeCell ref="B34:K34"/>
    <mergeCell ref="B23:K23"/>
    <mergeCell ref="B24:K24"/>
    <mergeCell ref="B25:K25"/>
    <mergeCell ref="B26:K26"/>
    <mergeCell ref="B27:K27"/>
    <mergeCell ref="B28:K28"/>
    <mergeCell ref="B17:K17"/>
    <mergeCell ref="B18:K18"/>
    <mergeCell ref="B19:K19"/>
    <mergeCell ref="B20:K20"/>
    <mergeCell ref="B21:K21"/>
    <mergeCell ref="B22:K22"/>
    <mergeCell ref="B11:K11"/>
    <mergeCell ref="C12:K12"/>
    <mergeCell ref="B13:K13"/>
    <mergeCell ref="B14:K14"/>
    <mergeCell ref="B15:K15"/>
    <mergeCell ref="B16:K16"/>
    <mergeCell ref="A7:R7"/>
    <mergeCell ref="B9:K10"/>
    <mergeCell ref="L9:L10"/>
    <mergeCell ref="M9:M10"/>
    <mergeCell ref="N9:N10"/>
    <mergeCell ref="O9:O10"/>
    <mergeCell ref="P9:P10"/>
    <mergeCell ref="Q9:Q10"/>
    <mergeCell ref="R9:R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4"/>
  <sheetViews>
    <sheetView workbookViewId="0">
      <selection activeCell="K9" sqref="K9"/>
    </sheetView>
  </sheetViews>
  <sheetFormatPr defaultRowHeight="12.75" x14ac:dyDescent="0.2"/>
  <cols>
    <col min="1" max="1" width="3.5703125" customWidth="1"/>
    <col min="2" max="2" width="32.5703125" customWidth="1"/>
    <col min="3" max="3" width="6.5703125" customWidth="1"/>
    <col min="4" max="4" width="6.42578125" customWidth="1"/>
    <col min="5" max="5" width="12" customWidth="1"/>
    <col min="6" max="6" width="0.140625" hidden="1" customWidth="1"/>
    <col min="7" max="7" width="0.7109375" hidden="1" customWidth="1"/>
    <col min="8" max="8" width="15.140625" customWidth="1"/>
    <col min="9" max="9" width="11.140625" customWidth="1"/>
    <col min="10" max="10" width="11.42578125" customWidth="1"/>
  </cols>
  <sheetData>
    <row r="1" spans="1:11" x14ac:dyDescent="0.2">
      <c r="H1" s="145" t="s">
        <v>375</v>
      </c>
    </row>
    <row r="2" spans="1:11" x14ac:dyDescent="0.2">
      <c r="H2" s="145" t="s">
        <v>199</v>
      </c>
    </row>
    <row r="3" spans="1:11" x14ac:dyDescent="0.2">
      <c r="H3" s="145" t="s">
        <v>235</v>
      </c>
    </row>
    <row r="4" spans="1:11" x14ac:dyDescent="0.2">
      <c r="H4" s="144" t="s">
        <v>34</v>
      </c>
    </row>
    <row r="6" spans="1:11" ht="25.5" customHeight="1" x14ac:dyDescent="0.2">
      <c r="A6" s="561" t="s">
        <v>374</v>
      </c>
      <c r="B6" s="561"/>
      <c r="C6" s="561"/>
      <c r="D6" s="561"/>
      <c r="E6" s="561"/>
      <c r="F6" s="561"/>
      <c r="G6" s="561"/>
      <c r="H6" s="561"/>
      <c r="I6" s="561"/>
      <c r="J6" s="561"/>
    </row>
    <row r="7" spans="1:11" x14ac:dyDescent="0.2">
      <c r="A7" s="560"/>
      <c r="B7" s="560"/>
      <c r="C7" s="560"/>
      <c r="D7" s="560"/>
      <c r="E7" s="560"/>
      <c r="F7" s="560"/>
      <c r="G7" s="560"/>
      <c r="H7" s="560"/>
    </row>
    <row r="8" spans="1:11" x14ac:dyDescent="0.2">
      <c r="A8" s="560"/>
      <c r="B8" s="560"/>
      <c r="C8" s="560"/>
      <c r="D8" s="560"/>
      <c r="E8" s="560"/>
      <c r="F8" s="560"/>
      <c r="G8" s="560"/>
      <c r="H8" s="560"/>
      <c r="J8" t="s">
        <v>373</v>
      </c>
    </row>
    <row r="9" spans="1:11" s="550" customFormat="1" ht="43.5" customHeight="1" x14ac:dyDescent="0.2">
      <c r="A9" s="559" t="s">
        <v>36</v>
      </c>
      <c r="B9" s="559" t="s">
        <v>372</v>
      </c>
      <c r="C9" s="556" t="s">
        <v>371</v>
      </c>
      <c r="D9" s="555"/>
      <c r="E9" s="555"/>
      <c r="F9" s="555"/>
      <c r="G9" s="554"/>
      <c r="H9" s="556" t="s">
        <v>370</v>
      </c>
      <c r="I9" s="555"/>
      <c r="J9" s="554"/>
      <c r="K9" s="551"/>
    </row>
    <row r="10" spans="1:11" s="550" customFormat="1" ht="58.5" customHeight="1" x14ac:dyDescent="0.2">
      <c r="A10" s="558"/>
      <c r="B10" s="558"/>
      <c r="C10" s="557" t="s">
        <v>369</v>
      </c>
      <c r="D10" s="557" t="s">
        <v>368</v>
      </c>
      <c r="E10" s="557" t="s">
        <v>367</v>
      </c>
      <c r="F10" s="557" t="s">
        <v>366</v>
      </c>
      <c r="G10" s="557" t="s">
        <v>365</v>
      </c>
      <c r="H10" s="557" t="s">
        <v>28</v>
      </c>
      <c r="I10" s="557" t="s">
        <v>29</v>
      </c>
      <c r="J10" s="557" t="s">
        <v>33</v>
      </c>
      <c r="K10" s="551"/>
    </row>
    <row r="11" spans="1:11" s="550" customFormat="1" ht="15" x14ac:dyDescent="0.2">
      <c r="A11" s="556" t="s">
        <v>364</v>
      </c>
      <c r="B11" s="554"/>
      <c r="C11" s="556"/>
      <c r="D11" s="555"/>
      <c r="E11" s="555"/>
      <c r="F11" s="554"/>
      <c r="G11" s="553"/>
      <c r="H11" s="552">
        <f>H12</f>
        <v>180000</v>
      </c>
      <c r="I11" s="552">
        <v>180000</v>
      </c>
      <c r="J11" s="552">
        <v>182000</v>
      </c>
      <c r="K11" s="551"/>
    </row>
    <row r="12" spans="1:11" s="543" customFormat="1" ht="29.25" customHeight="1" x14ac:dyDescent="0.2">
      <c r="A12" s="549">
        <v>1</v>
      </c>
      <c r="B12" s="548" t="s">
        <v>363</v>
      </c>
      <c r="C12" s="547">
        <v>10</v>
      </c>
      <c r="D12" s="547">
        <v>1</v>
      </c>
      <c r="E12" s="546">
        <v>6710025050</v>
      </c>
      <c r="F12" s="545"/>
      <c r="G12" s="545"/>
      <c r="H12" s="544">
        <v>180000</v>
      </c>
      <c r="I12" s="544">
        <v>180000</v>
      </c>
      <c r="J12" s="544">
        <v>182000</v>
      </c>
    </row>
    <row r="13" spans="1:11" s="543" customFormat="1" x14ac:dyDescent="0.2"/>
    <row r="14" spans="1:11" s="543" customFormat="1" x14ac:dyDescent="0.2"/>
    <row r="15" spans="1:11" s="543" customFormat="1" x14ac:dyDescent="0.2"/>
    <row r="16" spans="1:11" s="543" customFormat="1" x14ac:dyDescent="0.2"/>
    <row r="17" s="543" customFormat="1" x14ac:dyDescent="0.2"/>
    <row r="18" s="543" customFormat="1" x14ac:dyDescent="0.2"/>
    <row r="19" s="543" customFormat="1" x14ac:dyDescent="0.2"/>
    <row r="20" s="543" customFormat="1" x14ac:dyDescent="0.2"/>
    <row r="21" s="543" customFormat="1" x14ac:dyDescent="0.2"/>
    <row r="22" s="543" customFormat="1" x14ac:dyDescent="0.2"/>
    <row r="23" s="543" customFormat="1" x14ac:dyDescent="0.2"/>
    <row r="24" s="543" customFormat="1" x14ac:dyDescent="0.2"/>
    <row r="25" s="543" customFormat="1" x14ac:dyDescent="0.2"/>
    <row r="26" s="543" customFormat="1" x14ac:dyDescent="0.2"/>
    <row r="27" s="543" customFormat="1" x14ac:dyDescent="0.2"/>
    <row r="28" s="543" customFormat="1" x14ac:dyDescent="0.2"/>
    <row r="29" s="543" customFormat="1" x14ac:dyDescent="0.2"/>
    <row r="30" s="543" customFormat="1" x14ac:dyDescent="0.2"/>
    <row r="31" s="543" customFormat="1" x14ac:dyDescent="0.2"/>
    <row r="32" s="543" customFormat="1" x14ac:dyDescent="0.2"/>
    <row r="33" s="543" customFormat="1" x14ac:dyDescent="0.2"/>
    <row r="34" s="543" customFormat="1" x14ac:dyDescent="0.2"/>
    <row r="35" s="543" customFormat="1" x14ac:dyDescent="0.2"/>
    <row r="36" s="543" customFormat="1" x14ac:dyDescent="0.2"/>
    <row r="37" s="543" customFormat="1" x14ac:dyDescent="0.2"/>
    <row r="38" s="543" customFormat="1" x14ac:dyDescent="0.2"/>
    <row r="39" s="543" customFormat="1" x14ac:dyDescent="0.2"/>
    <row r="40" s="543" customFormat="1" x14ac:dyDescent="0.2"/>
    <row r="41" s="543" customFormat="1" x14ac:dyDescent="0.2"/>
    <row r="42" s="543" customFormat="1" x14ac:dyDescent="0.2"/>
    <row r="43" s="543" customFormat="1" x14ac:dyDescent="0.2"/>
    <row r="44" s="543" customFormat="1" x14ac:dyDescent="0.2"/>
    <row r="45" s="543" customFormat="1" x14ac:dyDescent="0.2"/>
    <row r="46" s="543" customFormat="1" x14ac:dyDescent="0.2"/>
    <row r="47" s="543" customFormat="1" x14ac:dyDescent="0.2"/>
    <row r="48" s="543" customFormat="1" x14ac:dyDescent="0.2"/>
    <row r="49" s="543" customFormat="1" x14ac:dyDescent="0.2"/>
    <row r="50" s="543" customFormat="1" x14ac:dyDescent="0.2"/>
    <row r="51" s="543" customFormat="1" x14ac:dyDescent="0.2"/>
    <row r="52" s="543" customFormat="1" x14ac:dyDescent="0.2"/>
    <row r="53" s="543" customFormat="1" x14ac:dyDescent="0.2"/>
    <row r="54" s="543" customFormat="1" x14ac:dyDescent="0.2"/>
    <row r="55" s="543" customFormat="1" x14ac:dyDescent="0.2"/>
    <row r="56" s="543" customFormat="1" x14ac:dyDescent="0.2"/>
    <row r="57" s="543" customFormat="1" x14ac:dyDescent="0.2"/>
    <row r="58" s="543" customFormat="1" x14ac:dyDescent="0.2"/>
    <row r="59" s="543" customFormat="1" x14ac:dyDescent="0.2"/>
    <row r="60" s="543" customFormat="1" x14ac:dyDescent="0.2"/>
    <row r="61" s="543" customFormat="1" x14ac:dyDescent="0.2"/>
    <row r="62" s="543" customFormat="1" x14ac:dyDescent="0.2"/>
    <row r="63" s="543" customFormat="1" x14ac:dyDescent="0.2"/>
    <row r="64" s="543" customFormat="1" x14ac:dyDescent="0.2"/>
    <row r="65" s="543" customFormat="1" x14ac:dyDescent="0.2"/>
    <row r="66" s="543" customFormat="1" x14ac:dyDescent="0.2"/>
    <row r="67" s="543" customFormat="1" x14ac:dyDescent="0.2"/>
    <row r="68" s="543" customFormat="1" x14ac:dyDescent="0.2"/>
    <row r="69" s="543" customFormat="1" x14ac:dyDescent="0.2"/>
    <row r="70" s="543" customFormat="1" x14ac:dyDescent="0.2"/>
    <row r="71" s="543" customFormat="1" x14ac:dyDescent="0.2"/>
    <row r="72" s="543" customFormat="1" x14ac:dyDescent="0.2"/>
    <row r="73" s="543" customFormat="1" x14ac:dyDescent="0.2"/>
    <row r="74" s="543" customFormat="1" x14ac:dyDescent="0.2"/>
    <row r="75" s="543" customFormat="1" x14ac:dyDescent="0.2"/>
    <row r="76" s="543" customFormat="1" x14ac:dyDescent="0.2"/>
    <row r="77" s="543" customFormat="1" x14ac:dyDescent="0.2"/>
    <row r="78" s="543" customFormat="1" x14ac:dyDescent="0.2"/>
    <row r="79" s="543" customFormat="1" x14ac:dyDescent="0.2"/>
    <row r="80" s="543" customFormat="1" x14ac:dyDescent="0.2"/>
    <row r="81" s="543" customFormat="1" x14ac:dyDescent="0.2"/>
    <row r="82" s="543" customFormat="1" x14ac:dyDescent="0.2"/>
    <row r="83" s="543" customFormat="1" x14ac:dyDescent="0.2"/>
    <row r="84" s="543" customFormat="1" x14ac:dyDescent="0.2"/>
    <row r="85" s="543" customFormat="1" x14ac:dyDescent="0.2"/>
    <row r="86" s="543" customFormat="1" x14ac:dyDescent="0.2"/>
    <row r="87" s="543" customFormat="1" x14ac:dyDescent="0.2"/>
    <row r="88" s="543" customFormat="1" x14ac:dyDescent="0.2"/>
    <row r="89" s="543" customFormat="1" x14ac:dyDescent="0.2"/>
    <row r="90" s="543" customFormat="1" x14ac:dyDescent="0.2"/>
    <row r="91" s="543" customFormat="1" x14ac:dyDescent="0.2"/>
    <row r="92" s="543" customFormat="1" x14ac:dyDescent="0.2"/>
    <row r="93" s="543" customFormat="1" x14ac:dyDescent="0.2"/>
    <row r="94" s="543" customFormat="1" x14ac:dyDescent="0.2"/>
    <row r="95" s="543" customFormat="1" x14ac:dyDescent="0.2"/>
    <row r="96" s="543" customFormat="1" x14ac:dyDescent="0.2"/>
    <row r="97" s="543" customFormat="1" x14ac:dyDescent="0.2"/>
    <row r="98" s="543" customFormat="1" x14ac:dyDescent="0.2"/>
    <row r="99" s="543" customFormat="1" x14ac:dyDescent="0.2"/>
    <row r="100" s="543" customFormat="1" x14ac:dyDescent="0.2"/>
    <row r="101" s="543" customFormat="1" x14ac:dyDescent="0.2"/>
    <row r="102" s="543" customFormat="1" x14ac:dyDescent="0.2"/>
    <row r="103" s="543" customFormat="1" x14ac:dyDescent="0.2"/>
    <row r="104" s="543" customFormat="1" x14ac:dyDescent="0.2"/>
  </sheetData>
  <mergeCells count="7">
    <mergeCell ref="A6:J6"/>
    <mergeCell ref="A11:B11"/>
    <mergeCell ref="C11:F11"/>
    <mergeCell ref="A9:A10"/>
    <mergeCell ref="B9:B10"/>
    <mergeCell ref="C9:G9"/>
    <mergeCell ref="H9:J9"/>
  </mergeCells>
  <printOptions horizontalCentered="1"/>
  <pageMargins left="0" right="0" top="0" bottom="0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view="pageBreakPreview" zoomScale="87" zoomScaleSheetLayoutView="87" workbookViewId="0">
      <selection activeCell="B3" sqref="B3"/>
    </sheetView>
  </sheetViews>
  <sheetFormatPr defaultColWidth="8.7109375" defaultRowHeight="18.75" x14ac:dyDescent="0.3"/>
  <cols>
    <col min="1" max="1" width="8.140625" style="563" customWidth="1"/>
    <col min="2" max="2" width="83.42578125" style="562" customWidth="1"/>
    <col min="3" max="3" width="26.85546875" style="562" customWidth="1"/>
    <col min="4" max="4" width="11" style="562" customWidth="1"/>
    <col min="5" max="16384" width="8.7109375" style="562"/>
  </cols>
  <sheetData>
    <row r="1" spans="1:4" ht="15.75" customHeight="1" x14ac:dyDescent="0.3">
      <c r="C1" s="145" t="s">
        <v>415</v>
      </c>
    </row>
    <row r="2" spans="1:4" ht="15.75" customHeight="1" x14ac:dyDescent="0.3">
      <c r="C2" s="145" t="s">
        <v>199</v>
      </c>
    </row>
    <row r="3" spans="1:4" ht="15.75" customHeight="1" x14ac:dyDescent="0.3">
      <c r="C3" s="145" t="s">
        <v>334</v>
      </c>
    </row>
    <row r="4" spans="1:4" ht="15.75" customHeight="1" x14ac:dyDescent="0.3">
      <c r="A4" s="597"/>
      <c r="B4" s="597"/>
      <c r="C4" s="144" t="s">
        <v>34</v>
      </c>
    </row>
    <row r="5" spans="1:4" ht="15.75" customHeight="1" x14ac:dyDescent="0.3">
      <c r="A5" s="597"/>
      <c r="B5" s="597"/>
      <c r="C5" s="144"/>
    </row>
    <row r="6" spans="1:4" ht="20.25" customHeight="1" x14ac:dyDescent="0.3">
      <c r="A6" s="596" t="s">
        <v>414</v>
      </c>
      <c r="B6" s="596"/>
      <c r="C6" s="596"/>
    </row>
    <row r="7" spans="1:4" ht="22.5" customHeight="1" x14ac:dyDescent="0.3">
      <c r="A7" s="595"/>
      <c r="B7" s="595"/>
      <c r="C7" s="594" t="s">
        <v>2</v>
      </c>
    </row>
    <row r="8" spans="1:4" s="592" customFormat="1" ht="56.25" customHeight="1" x14ac:dyDescent="0.2">
      <c r="A8" s="593" t="s">
        <v>413</v>
      </c>
      <c r="B8" s="590" t="s">
        <v>31</v>
      </c>
      <c r="C8" s="593" t="s">
        <v>412</v>
      </c>
      <c r="D8" s="563"/>
    </row>
    <row r="9" spans="1:4" s="589" customFormat="1" x14ac:dyDescent="0.3">
      <c r="A9" s="591">
        <v>1</v>
      </c>
      <c r="B9" s="591">
        <v>2</v>
      </c>
      <c r="C9" s="590">
        <v>3</v>
      </c>
      <c r="D9" s="563"/>
    </row>
    <row r="10" spans="1:4" ht="26.25" customHeight="1" x14ac:dyDescent="0.3">
      <c r="A10" s="577">
        <v>1</v>
      </c>
      <c r="B10" s="588" t="s">
        <v>411</v>
      </c>
      <c r="C10" s="587">
        <f>C11+C22</f>
        <v>4267.3600000000006</v>
      </c>
      <c r="D10" s="563"/>
    </row>
    <row r="11" spans="1:4" ht="57.75" customHeight="1" x14ac:dyDescent="0.3">
      <c r="A11" s="570" t="s">
        <v>410</v>
      </c>
      <c r="B11" s="586" t="s">
        <v>409</v>
      </c>
      <c r="C11" s="585">
        <v>3865.86</v>
      </c>
      <c r="D11" s="563"/>
    </row>
    <row r="12" spans="1:4" ht="54" customHeight="1" x14ac:dyDescent="0.3">
      <c r="A12" s="570" t="s">
        <v>408</v>
      </c>
      <c r="B12" s="571" t="s">
        <v>407</v>
      </c>
      <c r="C12" s="585"/>
      <c r="D12" s="563"/>
    </row>
    <row r="13" spans="1:4" ht="40.5" customHeight="1" x14ac:dyDescent="0.3">
      <c r="A13" s="570" t="s">
        <v>406</v>
      </c>
      <c r="B13" s="571" t="s">
        <v>405</v>
      </c>
      <c r="C13" s="585"/>
      <c r="D13" s="563"/>
    </row>
    <row r="14" spans="1:4" ht="21.75" customHeight="1" x14ac:dyDescent="0.3">
      <c r="A14" s="572" t="s">
        <v>404</v>
      </c>
      <c r="B14" s="571" t="s">
        <v>390</v>
      </c>
      <c r="C14" s="585"/>
      <c r="D14" s="563"/>
    </row>
    <row r="15" spans="1:4" x14ac:dyDescent="0.3">
      <c r="A15" s="572"/>
      <c r="B15" s="571" t="s">
        <v>386</v>
      </c>
      <c r="C15" s="585"/>
      <c r="D15" s="563"/>
    </row>
    <row r="16" spans="1:4" x14ac:dyDescent="0.3">
      <c r="A16" s="572"/>
      <c r="B16" s="571" t="s">
        <v>389</v>
      </c>
      <c r="C16" s="585"/>
      <c r="D16" s="563"/>
    </row>
    <row r="17" spans="1:10" ht="24" customHeight="1" x14ac:dyDescent="0.3">
      <c r="A17" s="572" t="s">
        <v>403</v>
      </c>
      <c r="B17" s="571" t="s">
        <v>387</v>
      </c>
      <c r="C17" s="585"/>
      <c r="D17" s="563"/>
    </row>
    <row r="18" spans="1:10" ht="20.25" customHeight="1" x14ac:dyDescent="0.3">
      <c r="A18" s="572"/>
      <c r="B18" s="571" t="s">
        <v>386</v>
      </c>
      <c r="C18" s="585"/>
      <c r="D18" s="563"/>
    </row>
    <row r="19" spans="1:10" x14ac:dyDescent="0.3">
      <c r="A19" s="572"/>
      <c r="B19" s="571" t="s">
        <v>385</v>
      </c>
      <c r="C19" s="585"/>
      <c r="D19" s="563"/>
    </row>
    <row r="20" spans="1:10" ht="23.25" customHeight="1" x14ac:dyDescent="0.3">
      <c r="A20" s="572"/>
      <c r="B20" s="571" t="s">
        <v>384</v>
      </c>
      <c r="C20" s="584"/>
      <c r="D20" s="563"/>
    </row>
    <row r="21" spans="1:10" ht="33.75" customHeight="1" x14ac:dyDescent="0.3">
      <c r="A21" s="570" t="s">
        <v>402</v>
      </c>
      <c r="B21" s="571" t="s">
        <v>382</v>
      </c>
      <c r="C21" s="585"/>
      <c r="D21" s="563"/>
    </row>
    <row r="22" spans="1:10" s="582" customFormat="1" ht="39.75" customHeight="1" x14ac:dyDescent="0.3">
      <c r="A22" s="570" t="s">
        <v>401</v>
      </c>
      <c r="B22" s="571" t="s">
        <v>400</v>
      </c>
      <c r="C22" s="584">
        <v>401.5</v>
      </c>
      <c r="D22" s="583"/>
    </row>
    <row r="23" spans="1:10" x14ac:dyDescent="0.3">
      <c r="A23" s="570"/>
      <c r="B23" s="571" t="s">
        <v>379</v>
      </c>
      <c r="C23" s="581"/>
      <c r="D23" s="580"/>
      <c r="E23" s="573"/>
      <c r="F23" s="573"/>
      <c r="G23" s="573"/>
      <c r="H23" s="573"/>
      <c r="I23" s="573"/>
      <c r="J23" s="573"/>
    </row>
    <row r="24" spans="1:10" x14ac:dyDescent="0.3">
      <c r="A24" s="570"/>
      <c r="B24" s="571" t="s">
        <v>378</v>
      </c>
      <c r="C24" s="579"/>
      <c r="D24" s="573"/>
      <c r="E24" s="573"/>
      <c r="F24" s="573"/>
      <c r="G24" s="573"/>
      <c r="H24" s="573"/>
      <c r="I24" s="573"/>
      <c r="J24" s="573"/>
    </row>
    <row r="25" spans="1:10" ht="17.25" customHeight="1" x14ac:dyDescent="0.3">
      <c r="A25" s="570"/>
      <c r="B25" s="571" t="s">
        <v>377</v>
      </c>
      <c r="C25" s="578"/>
      <c r="D25" s="573"/>
      <c r="E25" s="573"/>
      <c r="F25" s="573"/>
      <c r="G25" s="573"/>
      <c r="H25" s="573"/>
      <c r="I25" s="573"/>
      <c r="J25" s="573"/>
    </row>
    <row r="26" spans="1:10" s="564" customFormat="1" x14ac:dyDescent="0.3">
      <c r="A26" s="577" t="s">
        <v>399</v>
      </c>
      <c r="B26" s="566" t="s">
        <v>398</v>
      </c>
      <c r="C26" s="576">
        <f>C27+C38</f>
        <v>6.3</v>
      </c>
      <c r="D26" s="575"/>
      <c r="E26" s="575"/>
      <c r="F26" s="575"/>
      <c r="G26" s="575"/>
      <c r="H26" s="575"/>
      <c r="I26" s="575"/>
      <c r="J26" s="575"/>
    </row>
    <row r="27" spans="1:10" ht="51.75" customHeight="1" x14ac:dyDescent="0.3">
      <c r="A27" s="570" t="s">
        <v>397</v>
      </c>
      <c r="B27" s="571" t="s">
        <v>396</v>
      </c>
      <c r="C27" s="574">
        <v>5</v>
      </c>
      <c r="D27" s="573"/>
      <c r="E27" s="573"/>
      <c r="F27" s="573"/>
      <c r="G27" s="573"/>
      <c r="H27" s="573"/>
      <c r="I27" s="573"/>
      <c r="J27" s="573"/>
    </row>
    <row r="28" spans="1:10" ht="60.75" customHeight="1" x14ac:dyDescent="0.3">
      <c r="A28" s="570" t="s">
        <v>395</v>
      </c>
      <c r="B28" s="571" t="s">
        <v>394</v>
      </c>
      <c r="C28" s="574"/>
      <c r="D28" s="573"/>
      <c r="E28" s="573"/>
      <c r="F28" s="573"/>
      <c r="G28" s="573"/>
      <c r="H28" s="573"/>
      <c r="I28" s="573"/>
      <c r="J28" s="573"/>
    </row>
    <row r="29" spans="1:10" ht="32.25" customHeight="1" x14ac:dyDescent="0.3">
      <c r="A29" s="570" t="s">
        <v>393</v>
      </c>
      <c r="B29" s="571" t="s">
        <v>392</v>
      </c>
      <c r="C29" s="574"/>
      <c r="D29" s="573"/>
      <c r="E29" s="573"/>
      <c r="F29" s="573"/>
      <c r="G29" s="573"/>
      <c r="H29" s="573"/>
      <c r="I29" s="573"/>
      <c r="J29" s="573"/>
    </row>
    <row r="30" spans="1:10" ht="19.5" customHeight="1" x14ac:dyDescent="0.3">
      <c r="A30" s="572" t="s">
        <v>391</v>
      </c>
      <c r="B30" s="571" t="s">
        <v>390</v>
      </c>
      <c r="C30" s="574"/>
      <c r="D30" s="573"/>
      <c r="E30" s="573"/>
      <c r="F30" s="573"/>
      <c r="G30" s="573"/>
      <c r="H30" s="573"/>
      <c r="I30" s="573"/>
      <c r="J30" s="573"/>
    </row>
    <row r="31" spans="1:10" x14ac:dyDescent="0.3">
      <c r="A31" s="572"/>
      <c r="B31" s="571" t="s">
        <v>386</v>
      </c>
      <c r="C31" s="574"/>
      <c r="D31" s="573"/>
      <c r="E31" s="573"/>
      <c r="F31" s="573"/>
      <c r="G31" s="573"/>
      <c r="H31" s="573"/>
      <c r="I31" s="573"/>
      <c r="J31" s="573"/>
    </row>
    <row r="32" spans="1:10" x14ac:dyDescent="0.3">
      <c r="A32" s="572"/>
      <c r="B32" s="571" t="s">
        <v>389</v>
      </c>
      <c r="C32" s="574"/>
      <c r="D32" s="573"/>
      <c r="E32" s="573"/>
      <c r="F32" s="573"/>
      <c r="G32" s="573"/>
      <c r="H32" s="573"/>
      <c r="I32" s="573"/>
      <c r="J32" s="573"/>
    </row>
    <row r="33" spans="1:10" ht="27" customHeight="1" x14ac:dyDescent="0.3">
      <c r="A33" s="572" t="s">
        <v>388</v>
      </c>
      <c r="B33" s="571" t="s">
        <v>387</v>
      </c>
      <c r="C33" s="574"/>
      <c r="D33" s="573"/>
      <c r="E33" s="573"/>
      <c r="F33" s="573"/>
      <c r="G33" s="573"/>
      <c r="H33" s="573"/>
      <c r="I33" s="573"/>
      <c r="J33" s="573"/>
    </row>
    <row r="34" spans="1:10" ht="22.5" customHeight="1" x14ac:dyDescent="0.3">
      <c r="A34" s="572"/>
      <c r="B34" s="571" t="s">
        <v>386</v>
      </c>
      <c r="C34" s="574"/>
      <c r="D34" s="573"/>
      <c r="E34" s="573"/>
      <c r="F34" s="573"/>
      <c r="G34" s="573"/>
      <c r="H34" s="573"/>
      <c r="I34" s="573"/>
      <c r="J34" s="573"/>
    </row>
    <row r="35" spans="1:10" x14ac:dyDescent="0.3">
      <c r="A35" s="572"/>
      <c r="B35" s="571" t="s">
        <v>385</v>
      </c>
      <c r="C35" s="568"/>
    </row>
    <row r="36" spans="1:10" ht="27.75" customHeight="1" x14ac:dyDescent="0.3">
      <c r="A36" s="572"/>
      <c r="B36" s="571" t="s">
        <v>384</v>
      </c>
      <c r="C36" s="568"/>
    </row>
    <row r="37" spans="1:10" ht="42" customHeight="1" x14ac:dyDescent="0.3">
      <c r="A37" s="570" t="s">
        <v>383</v>
      </c>
      <c r="B37" s="569" t="s">
        <v>382</v>
      </c>
      <c r="C37" s="568"/>
    </row>
    <row r="38" spans="1:10" ht="57.75" customHeight="1" x14ac:dyDescent="0.3">
      <c r="A38" s="570" t="s">
        <v>381</v>
      </c>
      <c r="B38" s="569" t="s">
        <v>380</v>
      </c>
      <c r="C38" s="568">
        <v>1.3</v>
      </c>
    </row>
    <row r="39" spans="1:10" x14ac:dyDescent="0.3">
      <c r="A39" s="570"/>
      <c r="B39" s="569" t="s">
        <v>379</v>
      </c>
      <c r="C39" s="568"/>
    </row>
    <row r="40" spans="1:10" x14ac:dyDescent="0.3">
      <c r="A40" s="570"/>
      <c r="B40" s="569" t="s">
        <v>378</v>
      </c>
      <c r="C40" s="568">
        <v>1.3</v>
      </c>
    </row>
    <row r="41" spans="1:10" ht="29.25" customHeight="1" x14ac:dyDescent="0.3">
      <c r="A41" s="570"/>
      <c r="B41" s="569" t="s">
        <v>377</v>
      </c>
      <c r="C41" s="568"/>
    </row>
    <row r="42" spans="1:10" s="564" customFormat="1" ht="40.5" customHeight="1" x14ac:dyDescent="0.3">
      <c r="A42" s="567">
        <v>3</v>
      </c>
      <c r="B42" s="566" t="s">
        <v>376</v>
      </c>
      <c r="C42" s="565">
        <v>600</v>
      </c>
    </row>
  </sheetData>
  <mergeCells count="1">
    <mergeCell ref="A6:C6"/>
  </mergeCells>
  <pageMargins left="0.11811023622047245" right="0" top="0" bottom="0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4</vt:i4>
      </vt:variant>
    </vt:vector>
  </HeadingPairs>
  <TitlesOfParts>
    <vt:vector size="12" baseType="lpstr">
      <vt:lpstr>прил 1</vt:lpstr>
      <vt:lpstr>прил 5</vt:lpstr>
      <vt:lpstr>прил 6</vt:lpstr>
      <vt:lpstr>прил 7</vt:lpstr>
      <vt:lpstr>прил 8</vt:lpstr>
      <vt:lpstr>прил 9</vt:lpstr>
      <vt:lpstr>прил 10</vt:lpstr>
      <vt:lpstr>прил 13</vt:lpstr>
      <vt:lpstr>'прил 10'!Заголовки_для_печати</vt:lpstr>
      <vt:lpstr>'прил 13'!Заголовки_для_печати</vt:lpstr>
      <vt:lpstr>'прил 6'!Заголовки_для_печати</vt:lpstr>
      <vt:lpstr>'прил 13'!Область_печати</vt:lpstr>
    </vt:vector>
  </TitlesOfParts>
  <Company>Anastasiya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Anastasiya</dc:creator>
  <cp:lastModifiedBy>Пользователь Windows</cp:lastModifiedBy>
  <cp:lastPrinted>2021-11-23T09:53:01Z</cp:lastPrinted>
  <dcterms:created xsi:type="dcterms:W3CDTF">2010-12-16T03:42:04Z</dcterms:created>
  <dcterms:modified xsi:type="dcterms:W3CDTF">2021-12-24T07:12:03Z</dcterms:modified>
</cp:coreProperties>
</file>