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2" r:id="rId2"/>
    <sheet name="прил 6" sheetId="3" r:id="rId3"/>
    <sheet name="приложение 7" sheetId="4" r:id="rId4"/>
    <sheet name="приложение 8" sheetId="5" r:id="rId5"/>
    <sheet name="прил 9" sheetId="6" r:id="rId6"/>
  </sheets>
  <definedNames>
    <definedName name="_xlnm.Print_Titles" localSheetId="2">'прил 6'!$9:$9</definedName>
    <definedName name="_xlnm.Print_Titles" localSheetId="3">'приложение 7'!#REF!</definedName>
  </definedNames>
  <calcPr calcId="152511"/>
</workbook>
</file>

<file path=xl/calcChain.xml><?xml version="1.0" encoding="utf-8"?>
<calcChain xmlns="http://schemas.openxmlformats.org/spreadsheetml/2006/main">
  <c r="P84" i="6" l="1"/>
  <c r="P83" i="6"/>
  <c r="P82" i="6"/>
  <c r="R81" i="6"/>
  <c r="Q81" i="6"/>
  <c r="P81" i="6"/>
  <c r="P73" i="6"/>
  <c r="P72" i="6"/>
  <c r="P63" i="6" s="1"/>
  <c r="P11" i="6" s="1"/>
  <c r="R63" i="6"/>
  <c r="Q63" i="6"/>
  <c r="P61" i="6"/>
  <c r="P60" i="6"/>
  <c r="P59" i="6"/>
  <c r="P58" i="6"/>
  <c r="P51" i="6"/>
  <c r="P50" i="6"/>
  <c r="P49" i="6"/>
  <c r="R48" i="6"/>
  <c r="Q48" i="6"/>
  <c r="P48" i="6"/>
  <c r="R33" i="6"/>
  <c r="R32" i="6"/>
  <c r="Q32" i="6"/>
  <c r="R28" i="6"/>
  <c r="Q28" i="6"/>
  <c r="R12" i="6"/>
  <c r="R11" i="6" s="1"/>
  <c r="Q12" i="6"/>
  <c r="Q11" i="6" s="1"/>
  <c r="P12" i="6"/>
  <c r="Q11" i="5" l="1"/>
  <c r="O13" i="5"/>
  <c r="O14" i="5"/>
  <c r="O12" i="5" s="1"/>
  <c r="P14" i="5"/>
  <c r="P13" i="5" s="1"/>
  <c r="Q14" i="5"/>
  <c r="Q10" i="5" s="1"/>
  <c r="P20" i="5"/>
  <c r="O21" i="5"/>
  <c r="O20" i="5" s="1"/>
  <c r="P21" i="5"/>
  <c r="P19" i="5" s="1"/>
  <c r="P18" i="5" s="1"/>
  <c r="P17" i="5" s="1"/>
  <c r="Q21" i="5"/>
  <c r="Q20" i="5" s="1"/>
  <c r="O24" i="5"/>
  <c r="P24" i="5"/>
  <c r="Q24" i="5"/>
  <c r="O28" i="5"/>
  <c r="O19" i="5" s="1"/>
  <c r="O18" i="5" s="1"/>
  <c r="O17" i="5" s="1"/>
  <c r="O31" i="5"/>
  <c r="P31" i="5"/>
  <c r="O32" i="5"/>
  <c r="P32" i="5"/>
  <c r="Q32" i="5"/>
  <c r="Q31" i="5" s="1"/>
  <c r="O33" i="5"/>
  <c r="P33" i="5"/>
  <c r="Q33" i="5"/>
  <c r="O34" i="5"/>
  <c r="P34" i="5"/>
  <c r="Q34" i="5"/>
  <c r="O36" i="5"/>
  <c r="O37" i="5"/>
  <c r="O38" i="5"/>
  <c r="O42" i="5"/>
  <c r="O41" i="5" s="1"/>
  <c r="O40" i="5" s="1"/>
  <c r="Q42" i="5"/>
  <c r="Q41" i="5" s="1"/>
  <c r="Q40" i="5" s="1"/>
  <c r="O43" i="5"/>
  <c r="P43" i="5"/>
  <c r="P42" i="5" s="1"/>
  <c r="P41" i="5" s="1"/>
  <c r="P40" i="5" s="1"/>
  <c r="Q43" i="5"/>
  <c r="O45" i="5"/>
  <c r="O49" i="5"/>
  <c r="O50" i="5"/>
  <c r="O48" i="5" s="1"/>
  <c r="O47" i="5" s="1"/>
  <c r="P50" i="5"/>
  <c r="P49" i="5" s="1"/>
  <c r="Q50" i="5"/>
  <c r="Q46" i="5" s="1"/>
  <c r="O53" i="5"/>
  <c r="P53" i="5"/>
  <c r="Q53" i="5"/>
  <c r="Q49" i="5" s="1"/>
  <c r="P59" i="5"/>
  <c r="P58" i="5" s="1"/>
  <c r="O60" i="5"/>
  <c r="O59" i="5" s="1"/>
  <c r="O58" i="5" s="1"/>
  <c r="P60" i="5"/>
  <c r="Q60" i="5"/>
  <c r="Q59" i="5" s="1"/>
  <c r="Q58" i="5" s="1"/>
  <c r="O65" i="5"/>
  <c r="O64" i="5" s="1"/>
  <c r="Q65" i="5"/>
  <c r="Q64" i="5" s="1"/>
  <c r="O66" i="5"/>
  <c r="P66" i="5"/>
  <c r="P65" i="5" s="1"/>
  <c r="P64" i="5" s="1"/>
  <c r="Q66" i="5"/>
  <c r="O72" i="5"/>
  <c r="O71" i="5" s="1"/>
  <c r="Q72" i="5"/>
  <c r="Q71" i="5" s="1"/>
  <c r="O73" i="5"/>
  <c r="P73" i="5"/>
  <c r="P72" i="5" s="1"/>
  <c r="P71" i="5" s="1"/>
  <c r="Q73" i="5"/>
  <c r="O76" i="5"/>
  <c r="O77" i="5"/>
  <c r="O83" i="5"/>
  <c r="O82" i="5" s="1"/>
  <c r="Q83" i="5"/>
  <c r="Q82" i="5" s="1"/>
  <c r="Q80" i="5" s="1"/>
  <c r="Q79" i="5" s="1"/>
  <c r="O84" i="5"/>
  <c r="P84" i="5"/>
  <c r="P83" i="5" s="1"/>
  <c r="Q84" i="5"/>
  <c r="O88" i="5"/>
  <c r="O87" i="5" s="1"/>
  <c r="O86" i="5" s="1"/>
  <c r="O81" i="5" s="1"/>
  <c r="O80" i="5" s="1"/>
  <c r="O79" i="5" s="1"/>
  <c r="P94" i="5"/>
  <c r="P93" i="5" s="1"/>
  <c r="P92" i="5" s="1"/>
  <c r="P91" i="5" s="1"/>
  <c r="P90" i="5" s="1"/>
  <c r="O95" i="5"/>
  <c r="O94" i="5" s="1"/>
  <c r="O93" i="5" s="1"/>
  <c r="O92" i="5" s="1"/>
  <c r="O91" i="5" s="1"/>
  <c r="O90" i="5" s="1"/>
  <c r="P95" i="5"/>
  <c r="Q95" i="5"/>
  <c r="Q94" i="5" s="1"/>
  <c r="Q93" i="5" s="1"/>
  <c r="Q92" i="5" s="1"/>
  <c r="Q91" i="5" s="1"/>
  <c r="Q90" i="5" s="1"/>
  <c r="O98" i="5"/>
  <c r="P98" i="5"/>
  <c r="Q98" i="5"/>
  <c r="O102" i="5"/>
  <c r="Q102" i="5"/>
  <c r="O103" i="5"/>
  <c r="P103" i="5"/>
  <c r="P102" i="5" s="1"/>
  <c r="Q103" i="5"/>
  <c r="O104" i="5"/>
  <c r="Q104" i="5"/>
  <c r="O105" i="5"/>
  <c r="P105" i="5"/>
  <c r="Q105" i="5"/>
  <c r="O106" i="5"/>
  <c r="P106" i="5"/>
  <c r="Q106" i="5"/>
  <c r="O107" i="5"/>
  <c r="P107" i="5"/>
  <c r="P104" i="5" s="1"/>
  <c r="Q107" i="5"/>
  <c r="P81" i="5" l="1"/>
  <c r="P82" i="5"/>
  <c r="P80" i="5" s="1"/>
  <c r="P79" i="5" s="1"/>
  <c r="Q57" i="5"/>
  <c r="Q56" i="5"/>
  <c r="Q55" i="5" s="1"/>
  <c r="Q70" i="5"/>
  <c r="Q69" i="5"/>
  <c r="Q68" i="5" s="1"/>
  <c r="O69" i="5"/>
  <c r="O68" i="5" s="1"/>
  <c r="O70" i="5"/>
  <c r="Q62" i="5"/>
  <c r="Q63" i="5"/>
  <c r="O56" i="5"/>
  <c r="O57" i="5"/>
  <c r="P62" i="5"/>
  <c r="P63" i="5"/>
  <c r="P70" i="5"/>
  <c r="P69" i="5"/>
  <c r="P68" i="5" s="1"/>
  <c r="O63" i="5"/>
  <c r="O62" i="5"/>
  <c r="P56" i="5"/>
  <c r="P55" i="5" s="1"/>
  <c r="P57" i="5"/>
  <c r="P46" i="5"/>
  <c r="P45" i="5" s="1"/>
  <c r="Q48" i="5"/>
  <c r="Q47" i="5" s="1"/>
  <c r="O46" i="5"/>
  <c r="Q12" i="5"/>
  <c r="P11" i="5"/>
  <c r="P10" i="5" s="1"/>
  <c r="P9" i="5" s="1"/>
  <c r="O10" i="5"/>
  <c r="O9" i="5" s="1"/>
  <c r="Q81" i="5"/>
  <c r="P48" i="5"/>
  <c r="P47" i="5" s="1"/>
  <c r="Q45" i="5"/>
  <c r="Q19" i="5"/>
  <c r="Q18" i="5" s="1"/>
  <c r="Q17" i="5" s="1"/>
  <c r="Q9" i="5" s="1"/>
  <c r="Q109" i="5" s="1"/>
  <c r="Q8" i="5" s="1"/>
  <c r="Q13" i="5"/>
  <c r="P12" i="5"/>
  <c r="O11" i="5"/>
  <c r="P10" i="4"/>
  <c r="Q11" i="4"/>
  <c r="P12" i="4"/>
  <c r="S12" i="4"/>
  <c r="S10" i="4" s="1"/>
  <c r="S9" i="4" s="1"/>
  <c r="T12" i="4"/>
  <c r="T10" i="4" s="1"/>
  <c r="P13" i="4"/>
  <c r="P11" i="4" s="1"/>
  <c r="Q13" i="4"/>
  <c r="Q12" i="4" s="1"/>
  <c r="Q10" i="4" s="1"/>
  <c r="R13" i="4"/>
  <c r="R11" i="4" s="1"/>
  <c r="S13" i="4"/>
  <c r="S11" i="4" s="1"/>
  <c r="T13" i="4"/>
  <c r="T11" i="4" s="1"/>
  <c r="Q16" i="4"/>
  <c r="P17" i="4"/>
  <c r="T17" i="4"/>
  <c r="T15" i="4" s="1"/>
  <c r="P18" i="4"/>
  <c r="P16" i="4" s="1"/>
  <c r="P15" i="4" s="1"/>
  <c r="Q18" i="4"/>
  <c r="Q17" i="4" s="1"/>
  <c r="Q15" i="4" s="1"/>
  <c r="R18" i="4"/>
  <c r="R16" i="4" s="1"/>
  <c r="S18" i="4"/>
  <c r="S16" i="4" s="1"/>
  <c r="S15" i="4" s="1"/>
  <c r="T18" i="4"/>
  <c r="T16" i="4" s="1"/>
  <c r="P23" i="4"/>
  <c r="S23" i="4"/>
  <c r="T23" i="4"/>
  <c r="P24" i="4"/>
  <c r="S24" i="4"/>
  <c r="T24" i="4"/>
  <c r="P25" i="4"/>
  <c r="S25" i="4"/>
  <c r="T25" i="4"/>
  <c r="P26" i="4"/>
  <c r="S26" i="4"/>
  <c r="T26" i="4"/>
  <c r="P28" i="4"/>
  <c r="P29" i="4"/>
  <c r="P32" i="4"/>
  <c r="T32" i="4"/>
  <c r="P33" i="4"/>
  <c r="P34" i="4"/>
  <c r="S37" i="4"/>
  <c r="S36" i="4" s="1"/>
  <c r="R38" i="4"/>
  <c r="S38" i="4"/>
  <c r="Q39" i="4"/>
  <c r="Q37" i="4" s="1"/>
  <c r="Q36" i="4" s="1"/>
  <c r="S39" i="4"/>
  <c r="P40" i="4"/>
  <c r="P38" i="4" s="1"/>
  <c r="Q40" i="4"/>
  <c r="Q38" i="4" s="1"/>
  <c r="R40" i="4"/>
  <c r="R39" i="4" s="1"/>
  <c r="R37" i="4" s="1"/>
  <c r="R36" i="4" s="1"/>
  <c r="S40" i="4"/>
  <c r="T40" i="4"/>
  <c r="T38" i="4" s="1"/>
  <c r="Q45" i="4"/>
  <c r="P46" i="4"/>
  <c r="P44" i="4" s="1"/>
  <c r="T46" i="4"/>
  <c r="T44" i="4" s="1"/>
  <c r="P47" i="4"/>
  <c r="P45" i="4" s="1"/>
  <c r="Q47" i="4"/>
  <c r="Q46" i="4" s="1"/>
  <c r="Q44" i="4" s="1"/>
  <c r="R47" i="4"/>
  <c r="R45" i="4" s="1"/>
  <c r="S47" i="4"/>
  <c r="S45" i="4" s="1"/>
  <c r="T47" i="4"/>
  <c r="T45" i="4" s="1"/>
  <c r="Q50" i="4"/>
  <c r="P51" i="4"/>
  <c r="P49" i="4" s="1"/>
  <c r="T51" i="4"/>
  <c r="T49" i="4" s="1"/>
  <c r="P52" i="4"/>
  <c r="P50" i="4" s="1"/>
  <c r="Q52" i="4"/>
  <c r="Q51" i="4" s="1"/>
  <c r="Q49" i="4" s="1"/>
  <c r="R52" i="4"/>
  <c r="R50" i="4" s="1"/>
  <c r="S52" i="4"/>
  <c r="S50" i="4" s="1"/>
  <c r="T52" i="4"/>
  <c r="T50" i="4" s="1"/>
  <c r="Q55" i="4"/>
  <c r="Q54" i="4" s="1"/>
  <c r="T56" i="4"/>
  <c r="Q57" i="4"/>
  <c r="S57" i="4"/>
  <c r="S55" i="4" s="1"/>
  <c r="S54" i="4" s="1"/>
  <c r="P58" i="4"/>
  <c r="P57" i="4" s="1"/>
  <c r="Q58" i="4"/>
  <c r="Q56" i="4" s="1"/>
  <c r="R58" i="4"/>
  <c r="R56" i="4" s="1"/>
  <c r="S58" i="4"/>
  <c r="S56" i="4" s="1"/>
  <c r="T58" i="4"/>
  <c r="T57" i="4" s="1"/>
  <c r="T55" i="4" s="1"/>
  <c r="T54" i="4" s="1"/>
  <c r="P60" i="4"/>
  <c r="S63" i="4"/>
  <c r="S62" i="4" s="1"/>
  <c r="R64" i="4"/>
  <c r="Q65" i="4"/>
  <c r="Q63" i="4" s="1"/>
  <c r="Q62" i="4" s="1"/>
  <c r="S65" i="4"/>
  <c r="P66" i="4"/>
  <c r="P64" i="4" s="1"/>
  <c r="P63" i="4" s="1"/>
  <c r="P62" i="4" s="1"/>
  <c r="Q66" i="4"/>
  <c r="Q64" i="4" s="1"/>
  <c r="R66" i="4"/>
  <c r="R65" i="4" s="1"/>
  <c r="R63" i="4" s="1"/>
  <c r="R62" i="4" s="1"/>
  <c r="S66" i="4"/>
  <c r="S64" i="4" s="1"/>
  <c r="T66" i="4"/>
  <c r="T64" i="4" s="1"/>
  <c r="P69" i="4"/>
  <c r="P68" i="4" s="1"/>
  <c r="P72" i="4"/>
  <c r="P71" i="4" s="1"/>
  <c r="Q73" i="4"/>
  <c r="P74" i="4"/>
  <c r="P73" i="4" s="1"/>
  <c r="P75" i="4"/>
  <c r="S75" i="4"/>
  <c r="T75" i="4"/>
  <c r="P79" i="4"/>
  <c r="Q79" i="4"/>
  <c r="Q74" i="4" s="1"/>
  <c r="Q72" i="4" s="1"/>
  <c r="Q71" i="4" s="1"/>
  <c r="R79" i="4"/>
  <c r="R74" i="4" s="1"/>
  <c r="R72" i="4" s="1"/>
  <c r="R71" i="4" s="1"/>
  <c r="S79" i="4"/>
  <c r="S74" i="4" s="1"/>
  <c r="T79" i="4"/>
  <c r="T74" i="4" s="1"/>
  <c r="Q81" i="4"/>
  <c r="R81" i="4"/>
  <c r="P84" i="4"/>
  <c r="P83" i="4" s="1"/>
  <c r="P82" i="4" s="1"/>
  <c r="P81" i="4" s="1"/>
  <c r="T84" i="4"/>
  <c r="T83" i="4" s="1"/>
  <c r="T82" i="4" s="1"/>
  <c r="T81" i="4" s="1"/>
  <c r="P85" i="4"/>
  <c r="S85" i="4"/>
  <c r="S84" i="4" s="1"/>
  <c r="S83" i="4" s="1"/>
  <c r="S82" i="4" s="1"/>
  <c r="S81" i="4" s="1"/>
  <c r="T85" i="4"/>
  <c r="O55" i="5" l="1"/>
  <c r="O109" i="5" s="1"/>
  <c r="O8" i="5" s="1"/>
  <c r="P109" i="5"/>
  <c r="P8" i="5" s="1"/>
  <c r="S73" i="4"/>
  <c r="S72" i="4"/>
  <c r="S71" i="4" s="1"/>
  <c r="P56" i="4"/>
  <c r="P55" i="4"/>
  <c r="P54" i="4" s="1"/>
  <c r="Q43" i="4"/>
  <c r="Q9" i="4"/>
  <c r="Q87" i="4" s="1"/>
  <c r="P43" i="4"/>
  <c r="T73" i="4"/>
  <c r="T72" i="4"/>
  <c r="T71" i="4" s="1"/>
  <c r="T43" i="4"/>
  <c r="T9" i="4"/>
  <c r="T87" i="4" s="1"/>
  <c r="P9" i="4"/>
  <c r="R73" i="4"/>
  <c r="T65" i="4"/>
  <c r="T63" i="4" s="1"/>
  <c r="T62" i="4" s="1"/>
  <c r="P65" i="4"/>
  <c r="R57" i="4"/>
  <c r="R55" i="4" s="1"/>
  <c r="R54" i="4" s="1"/>
  <c r="S51" i="4"/>
  <c r="S49" i="4" s="1"/>
  <c r="S46" i="4"/>
  <c r="S44" i="4" s="1"/>
  <c r="S43" i="4" s="1"/>
  <c r="S87" i="4" s="1"/>
  <c r="T39" i="4"/>
  <c r="T37" i="4" s="1"/>
  <c r="T36" i="4" s="1"/>
  <c r="P39" i="4"/>
  <c r="P37" i="4" s="1"/>
  <c r="P36" i="4" s="1"/>
  <c r="S17" i="4"/>
  <c r="R51" i="4"/>
  <c r="R49" i="4" s="1"/>
  <c r="R46" i="4"/>
  <c r="R44" i="4" s="1"/>
  <c r="R43" i="4" s="1"/>
  <c r="R17" i="4"/>
  <c r="R15" i="4" s="1"/>
  <c r="R12" i="4"/>
  <c r="R10" i="4" s="1"/>
  <c r="R9" i="4" s="1"/>
  <c r="L10" i="3"/>
  <c r="M10" i="3"/>
  <c r="N10" i="3"/>
  <c r="L15" i="3"/>
  <c r="L31" i="3" s="1"/>
  <c r="M15" i="3"/>
  <c r="N15" i="3"/>
  <c r="L17" i="3"/>
  <c r="M17" i="3"/>
  <c r="M31" i="3" s="1"/>
  <c r="N17" i="3"/>
  <c r="L20" i="3"/>
  <c r="M20" i="3"/>
  <c r="N20" i="3"/>
  <c r="L23" i="3"/>
  <c r="M23" i="3"/>
  <c r="N23" i="3"/>
  <c r="L27" i="3"/>
  <c r="M27" i="3"/>
  <c r="N27" i="3"/>
  <c r="L29" i="3"/>
  <c r="M29" i="3"/>
  <c r="N29" i="3"/>
  <c r="N31" i="3"/>
  <c r="R87" i="4" l="1"/>
  <c r="P87" i="4"/>
  <c r="D13" i="2"/>
  <c r="D12" i="2" s="1"/>
  <c r="C14" i="2"/>
  <c r="C13" i="2" s="1"/>
  <c r="C12" i="2" s="1"/>
  <c r="D14" i="2"/>
  <c r="E14" i="2"/>
  <c r="E13" i="2" s="1"/>
  <c r="E12" i="2" s="1"/>
  <c r="E11" i="2" s="1"/>
  <c r="F14" i="2"/>
  <c r="F13" i="2" s="1"/>
  <c r="F12" i="2" s="1"/>
  <c r="G14" i="2"/>
  <c r="G13" i="2" s="1"/>
  <c r="G12" i="2" s="1"/>
  <c r="C16" i="2"/>
  <c r="F16" i="2"/>
  <c r="G16" i="2"/>
  <c r="D19" i="2"/>
  <c r="D18" i="2" s="1"/>
  <c r="E19" i="2"/>
  <c r="E18" i="2" s="1"/>
  <c r="F19" i="2"/>
  <c r="F18" i="2" s="1"/>
  <c r="C20" i="2"/>
  <c r="C19" i="2" s="1"/>
  <c r="C18" i="2" s="1"/>
  <c r="F20" i="2"/>
  <c r="G20" i="2"/>
  <c r="G19" i="2" s="1"/>
  <c r="G18" i="2" s="1"/>
  <c r="C24" i="2"/>
  <c r="F24" i="2"/>
  <c r="G24" i="2"/>
  <c r="C26" i="2"/>
  <c r="F26" i="2"/>
  <c r="G26" i="2"/>
  <c r="D28" i="2"/>
  <c r="D29" i="2"/>
  <c r="E29" i="2"/>
  <c r="E28" i="2" s="1"/>
  <c r="F29" i="2"/>
  <c r="F28" i="2" s="1"/>
  <c r="G29" i="2"/>
  <c r="G28" i="2" s="1"/>
  <c r="F33" i="2"/>
  <c r="G33" i="2"/>
  <c r="C34" i="2"/>
  <c r="C33" i="2" s="1"/>
  <c r="C29" i="2" s="1"/>
  <c r="C28" i="2" s="1"/>
  <c r="F34" i="2"/>
  <c r="G34" i="2"/>
  <c r="D36" i="2"/>
  <c r="C37" i="2"/>
  <c r="D37" i="2"/>
  <c r="E37" i="2"/>
  <c r="E36" i="2" s="1"/>
  <c r="F37" i="2"/>
  <c r="G37" i="2"/>
  <c r="C38" i="2"/>
  <c r="F38" i="2"/>
  <c r="G38" i="2"/>
  <c r="C39" i="2"/>
  <c r="D39" i="2"/>
  <c r="E39" i="2"/>
  <c r="D43" i="2"/>
  <c r="E43" i="2"/>
  <c r="C44" i="2"/>
  <c r="C45" i="2"/>
  <c r="F45" i="2"/>
  <c r="F44" i="2" s="1"/>
  <c r="F43" i="2" s="1"/>
  <c r="G45" i="2"/>
  <c r="G44" i="2" s="1"/>
  <c r="G43" i="2" s="1"/>
  <c r="F47" i="2"/>
  <c r="G47" i="2"/>
  <c r="C48" i="2"/>
  <c r="C47" i="2" s="1"/>
  <c r="F48" i="2"/>
  <c r="G48" i="2"/>
  <c r="C50" i="2"/>
  <c r="D50" i="2"/>
  <c r="E50" i="2"/>
  <c r="F50" i="2"/>
  <c r="G50" i="2"/>
  <c r="C51" i="2"/>
  <c r="F51" i="2"/>
  <c r="G51" i="2"/>
  <c r="C54" i="2"/>
  <c r="D54" i="2"/>
  <c r="E54" i="2"/>
  <c r="F54" i="2"/>
  <c r="G54" i="2"/>
  <c r="C58" i="2"/>
  <c r="C57" i="2" s="1"/>
  <c r="C56" i="2" s="1"/>
  <c r="E62" i="2"/>
  <c r="C63" i="2"/>
  <c r="F63" i="2"/>
  <c r="G63" i="2"/>
  <c r="C65" i="2"/>
  <c r="D65" i="2"/>
  <c r="E65" i="2"/>
  <c r="F65" i="2"/>
  <c r="G65" i="2"/>
  <c r="C67" i="2"/>
  <c r="C62" i="2" s="1"/>
  <c r="D67" i="2"/>
  <c r="D62" i="2" s="1"/>
  <c r="D61" i="2" s="1"/>
  <c r="E67" i="2"/>
  <c r="F67" i="2"/>
  <c r="F62" i="2" s="1"/>
  <c r="F61" i="2" s="1"/>
  <c r="F60" i="2" s="1"/>
  <c r="G67" i="2"/>
  <c r="G62" i="2" s="1"/>
  <c r="C69" i="2"/>
  <c r="F74" i="2"/>
  <c r="C75" i="2"/>
  <c r="C74" i="2" s="1"/>
  <c r="D75" i="2"/>
  <c r="D74" i="2" s="1"/>
  <c r="E75" i="2"/>
  <c r="E74" i="2" s="1"/>
  <c r="F75" i="2"/>
  <c r="G75" i="2"/>
  <c r="G74" i="2" s="1"/>
  <c r="D77" i="2"/>
  <c r="E77" i="2"/>
  <c r="F79" i="2"/>
  <c r="C80" i="2"/>
  <c r="C79" i="2" s="1"/>
  <c r="D80" i="2"/>
  <c r="D79" i="2" s="1"/>
  <c r="E80" i="2"/>
  <c r="E79" i="2" s="1"/>
  <c r="F80" i="2"/>
  <c r="G80" i="2"/>
  <c r="G79" i="2" s="1"/>
  <c r="C84" i="2"/>
  <c r="D84" i="2"/>
  <c r="D83" i="2" s="1"/>
  <c r="D82" i="2" s="1"/>
  <c r="E84" i="2"/>
  <c r="C86" i="2"/>
  <c r="D86" i="2"/>
  <c r="E86" i="2"/>
  <c r="E83" i="2" s="1"/>
  <c r="E82" i="2" s="1"/>
  <c r="D88" i="2"/>
  <c r="E88" i="2"/>
  <c r="C89" i="2"/>
  <c r="C88" i="2" s="1"/>
  <c r="C82" i="2" s="1"/>
  <c r="D89" i="2"/>
  <c r="E89" i="2"/>
  <c r="C92" i="2"/>
  <c r="C93" i="2"/>
  <c r="F36" i="2" l="1"/>
  <c r="D60" i="2"/>
  <c r="D91" i="2"/>
  <c r="G61" i="2"/>
  <c r="G60" i="2" s="1"/>
  <c r="C61" i="2"/>
  <c r="C43" i="2"/>
  <c r="E61" i="2"/>
  <c r="G36" i="2"/>
  <c r="G11" i="2" s="1"/>
  <c r="G95" i="2" s="1"/>
  <c r="C36" i="2"/>
  <c r="C11" i="2" s="1"/>
  <c r="F11" i="2"/>
  <c r="F95" i="2" s="1"/>
  <c r="D11" i="2"/>
  <c r="D95" i="2" s="1"/>
  <c r="C12" i="1"/>
  <c r="C11" i="1" s="1"/>
  <c r="E60" i="2" l="1"/>
  <c r="E95" i="2" s="1"/>
  <c r="E91" i="2"/>
  <c r="C60" i="2"/>
  <c r="C95" i="2" s="1"/>
  <c r="C91" i="2"/>
  <c r="F19" i="1"/>
  <c r="F18" i="1"/>
  <c r="F17" i="1"/>
  <c r="F15" i="1"/>
  <c r="F14" i="1" s="1"/>
  <c r="F13" i="1" s="1"/>
  <c r="F12" i="1" s="1"/>
  <c r="G19" i="1"/>
  <c r="G18" i="1"/>
  <c r="G17" i="1" s="1"/>
  <c r="D20" i="1"/>
  <c r="D19" i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G12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D12" i="1" l="1"/>
  <c r="E12" i="1"/>
</calcChain>
</file>

<file path=xl/sharedStrings.xml><?xml version="1.0" encoding="utf-8"?>
<sst xmlns="http://schemas.openxmlformats.org/spreadsheetml/2006/main" count="746" uniqueCount="364">
  <si>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</si>
  <si>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</si>
  <si>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</si>
  <si>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</si>
  <si>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</si>
  <si>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</si>
  <si>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</si>
  <si>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</si>
  <si>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</si>
  <si>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</si>
  <si>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</si>
  <si>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</si>
  <si>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</si>
  <si>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</si>
  <si>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</si>
  <si>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</si>
  <si>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</si>
  <si>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</si>
  <si>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</si>
  <si>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</si>
  <si>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</si>
  <si>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</si>
  <si>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</si>
  <si>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</si>
  <si>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</si>
  <si>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</si>
  <si>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</si>
  <si>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</si>
  <si>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2021 год и плановый период 2022-2023 г.г. </t>
  </si>
  <si>
    <t>2021 год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</si>
  <si>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</si>
  <si>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</si>
  <si>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</si>
  <si>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</si>
  <si>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>от 03 июня 2021 года № 35</t>
  </si>
  <si>
    <t>Всего доходов и безвозмездные перечисления</t>
  </si>
  <si>
    <t>Прочие безвозмездные поступления от негосударственных  организаций в бюджеты сельских поселений</t>
  </si>
  <si>
    <t>2 04 05099 10 0000 150</t>
  </si>
  <si>
    <t>Безвозмездные поступления от негосударственных организаций в бюджеты сельских поселений</t>
  </si>
  <si>
    <t>2 04 05000 10 0000 150</t>
  </si>
  <si>
    <t>БЕЗВОЗМЕЗДНЫЕ ПОСТУПЛЕНИЯ ОТ НЕГОСУДАРСТВЕННЫХ ОРГАНИЗАЦИЙ</t>
  </si>
  <si>
    <t>2 04 00000 00 0000 000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</si>
  <si>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</si>
  <si>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</si>
  <si>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</si>
  <si>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</si>
  <si>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</si>
  <si>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</si>
  <si>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</si>
  <si>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</si>
  <si>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</si>
  <si>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</si>
  <si>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</si>
  <si>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</si>
  <si>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</si>
  <si>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</si>
  <si>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</si>
  <si>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</si>
  <si>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</si>
  <si>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</si>
  <si>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</si>
  <si>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</si>
  <si>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</si>
  <si>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</si>
  <si>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</si>
  <si>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</si>
  <si>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</si>
  <si>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</si>
  <si>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</si>
  <si>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</si>
  <si>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</si>
  <si>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</si>
  <si>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</si>
  <si>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субсидиии бюджетам сельских поселений</t>
  </si>
  <si>
    <t>2 02 29999 10 0000 150</t>
  </si>
  <si>
    <t>Прочие субсидиии</t>
  </si>
  <si>
    <t>2 02 29999 00 0000 150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</si>
  <si>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</si>
  <si>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</si>
  <si>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</si>
  <si>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2 02 27576 00 0000 150</t>
  </si>
  <si>
    <t>Субсидии бюджетам бюджетной системы Российской Федерации (межбюджетные субсидии)</t>
  </si>
  <si>
    <t>2 02 20000 00 0000 150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</si>
  <si>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</si>
  <si>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</si>
  <si>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</si>
  <si>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</si>
  <si>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</si>
  <si>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</si>
  <si>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</si>
  <si>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</si>
  <si>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</si>
  <si>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</si>
  <si>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</si>
  <si>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</si>
  <si>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</si>
  <si>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</si>
  <si>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</si>
  <si>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</si>
  <si>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</si>
  <si>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</si>
  <si>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ремонт автомобильной дороги)</t>
  </si>
  <si>
    <t>1 17 15030 10 0013 150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</si>
  <si>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</si>
  <si>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</si>
  <si>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</si>
  <si>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</si>
  <si>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</si>
  <si>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</si>
  <si>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</si>
  <si>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</si>
  <si>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</si>
  <si>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</si>
  <si>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</si>
  <si>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</si>
  <si>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</si>
  <si>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</si>
  <si>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</si>
  <si>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</si>
  <si>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</si>
  <si>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</si>
  <si>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</si>
  <si>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</si>
  <si>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</si>
  <si>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</si>
  <si>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</si>
  <si>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</si>
  <si>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</si>
  <si>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</si>
  <si>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</si>
  <si>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</si>
  <si>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</si>
  <si>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</si>
  <si>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</si>
  <si>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</si>
  <si>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</si>
  <si>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</si>
  <si>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</si>
  <si>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</si>
  <si>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</si>
  <si>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</si>
  <si>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</si>
  <si>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</si>
  <si>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</si>
  <si>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</si>
  <si>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</si>
  <si>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</si>
  <si>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</si>
  <si>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</si>
  <si>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</si>
  <si>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</si>
  <si>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</si>
  <si>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</si>
  <si>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</si>
  <si>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</si>
  <si>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</si>
  <si>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</si>
  <si>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</si>
  <si>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</si>
  <si>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</si>
  <si>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</si>
  <si>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</si>
  <si>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</si>
  <si>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</si>
  <si>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</si>
  <si>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</si>
  <si>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</si>
  <si>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</si>
  <si>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</si>
  <si>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</si>
  <si>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</si>
  <si>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</si>
  <si>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</si>
  <si>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</si>
  <si>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</si>
  <si>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</si>
  <si>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</si>
  <si>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</si>
  <si>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</si>
  <si>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</si>
  <si>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</si>
  <si>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</si>
  <si>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</si>
  <si>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</si>
  <si>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</si>
  <si>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</si>
  <si>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</si>
  <si>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</si>
  <si>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</si>
  <si>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</si>
  <si>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</si>
  <si>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</si>
  <si>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</si>
  <si>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</si>
  <si>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</si>
  <si>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</si>
  <si>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по кодам видов доходов, подвидов доходов на 2021 год и на плановый период 2022, 2023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</si>
  <si>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</si>
  <si>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</si>
  <si>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</si>
  <si>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</si>
  <si>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</si>
  <si>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</si>
  <si>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</si>
  <si>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х</t>
  </si>
  <si>
    <t>ИТОГО РАСХОДОВ: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</si>
  <si>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</si>
  <si>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</si>
  <si>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</si>
  <si>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</si>
  <si>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</si>
  <si>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</si>
  <si>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</si>
  <si>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</si>
  <si>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</si>
  <si>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</si>
  <si>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</si>
  <si>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</si>
  <si>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</si>
  <si>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</si>
  <si>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</si>
  <si>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</si>
  <si>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</si>
  <si>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</si>
  <si>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</si>
  <si>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</si>
  <si>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</si>
  <si>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</si>
  <si>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</si>
  <si>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</si>
  <si>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</si>
  <si>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</si>
  <si>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</si>
  <si>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</si>
  <si>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Черкасского сельсовета</t>
  </si>
  <si>
    <t>Приложение № 6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</si>
  <si>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</si>
  <si>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</si>
  <si>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</si>
  <si>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</si>
  <si>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</si>
  <si>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</si>
  <si>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Пенсионное обеспечение</t>
  </si>
  <si>
    <t>Социальная политика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</si>
  <si>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</si>
  <si>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</si>
  <si>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</si>
  <si>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</si>
  <si>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</si>
  <si>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Подпрограмма "Развитие культуры на территории муниципального образования Черкасский сельсовет"</t>
  </si>
  <si>
    <t>Культура</t>
  </si>
  <si>
    <t>67900L5760</t>
  </si>
  <si>
    <t>Обеспечение комплексного развития сельских территорий</t>
  </si>
  <si>
    <t>Подпрограмма "Комплексное развитие сельских территорий"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</si>
  <si>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</si>
  <si>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</si>
  <si>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675П5S1401</t>
  </si>
  <si>
    <t>Иные закупки товаров, работ и услуг для обеспечения государственных (муниципальных) нужд</t>
  </si>
  <si>
    <t>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 (Реализация инициативных проектов)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</si>
  <si>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</si>
  <si>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</si>
  <si>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</si>
  <si>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</si>
  <si>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</si>
  <si>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</si>
  <si>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</si>
  <si>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</si>
  <si>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</si>
  <si>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</si>
  <si>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</si>
  <si>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</si>
  <si>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</si>
  <si>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Специальные расходы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</si>
  <si>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</si>
  <si>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</si>
  <si>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</si>
  <si>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</si>
  <si>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</si>
  <si>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</si>
  <si>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</si>
  <si>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</si>
  <si>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</si>
  <si>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</si>
  <si>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</si>
  <si>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</si>
  <si>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</si>
  <si>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</si>
  <si>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</si>
  <si>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</si>
  <si>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</si>
  <si>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</si>
  <si>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</si>
  <si>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</si>
  <si>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</si>
  <si>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ПЗ</t>
  </si>
  <si>
    <t>КФСР</t>
  </si>
  <si>
    <t>Наименование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</si>
  <si>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</si>
  <si>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 xml:space="preserve">к решению Совета депутатов </t>
  </si>
  <si>
    <t>Приложение № 7</t>
  </si>
  <si>
    <t>ИТОГО РАСХОДОВ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</si>
  <si>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</si>
  <si>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</si>
  <si>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</si>
  <si>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</si>
  <si>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</si>
  <si>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Прочая закупка товаров, работ и услуг для государственных (муниципальных) нужд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</si>
  <si>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</si>
  <si>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</si>
  <si>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Реализация инициативных проектов (Приоритетный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</si>
  <si>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</si>
  <si>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</si>
  <si>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</si>
  <si>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</si>
  <si>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</si>
  <si>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</si>
  <si>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</si>
  <si>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</si>
  <si>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</si>
  <si>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</si>
  <si>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</si>
  <si>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</si>
  <si>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</si>
  <si>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</si>
  <si>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</si>
  <si>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</si>
  <si>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</si>
  <si>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местного бюджета на 2021 год и плановый период 2022-2023г.г.</t>
  </si>
  <si>
    <t>Черкасского сельсовета от 03 июня 2021 года № 35</t>
  </si>
  <si>
    <t xml:space="preserve">к решению совета депутатов </t>
  </si>
  <si>
    <t>Приложение № 8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</si>
  <si>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</si>
  <si>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</si>
  <si>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</si>
  <si>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6700000000</t>
  </si>
  <si>
    <t>6710000000</t>
  </si>
  <si>
    <t>6710010010</t>
  </si>
  <si>
    <t>000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</si>
  <si>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</si>
  <si>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</si>
  <si>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</si>
  <si>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</si>
  <si>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</si>
  <si>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</si>
  <si>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</si>
  <si>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</si>
  <si>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</si>
  <si>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</si>
  <si>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</si>
  <si>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</si>
  <si>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</si>
  <si>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</si>
  <si>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</si>
  <si>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675П500000</t>
  </si>
  <si>
    <t>6760000000</t>
  </si>
  <si>
    <t>6760095310</t>
  </si>
  <si>
    <t>6770000000</t>
  </si>
  <si>
    <t>6770075080</t>
  </si>
  <si>
    <t>6770095220</t>
  </si>
  <si>
    <t>6790000000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</si>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</sst>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00000000\1\50"/>
    <numFmt numFmtId="165" formatCode="0;[Red]0"/>
    <numFmt numFmtId="166" formatCode="#,##0.00;[Red]\-#,##0.00;0.00"/>
    <numFmt numFmtId="167" formatCode="000"/>
    <numFmt numFmtId="168" formatCode="00"/>
    <numFmt numFmtId="169" formatCode="0000"/>
    <numFmt numFmtId="170" formatCode="0.00;[Red]0.00"/>
    <numFmt numFmtId="171" formatCode="0000000000"/>
    <numFmt numFmtId="172" formatCode="000000"/>
    <numFmt numFmtId="173" formatCode="0000000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4" fillId="0" borderId="0"/>
  </cellStyleXfs>
  <cellXfs count="55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164" fontId="9" fillId="0" borderId="3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left" vertical="top" wrapText="1"/>
    </xf>
    <xf numFmtId="164" fontId="10" fillId="0" borderId="3" xfId="1" applyNumberFormat="1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vertical="top" wrapText="1"/>
    </xf>
    <xf numFmtId="164" fontId="11" fillId="0" borderId="3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7" fillId="0" borderId="8" xfId="1" applyNumberFormat="1" applyFont="1" applyFill="1" applyBorder="1" applyAlignment="1" applyProtection="1">
      <protection hidden="1"/>
    </xf>
    <xf numFmtId="4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alignment horizontal="center"/>
      <protection hidden="1"/>
    </xf>
    <xf numFmtId="0" fontId="17" fillId="0" borderId="10" xfId="1" applyNumberFormat="1" applyFont="1" applyFill="1" applyBorder="1" applyAlignment="1" applyProtection="1">
      <alignment horizontal="center"/>
      <protection hidden="1"/>
    </xf>
    <xf numFmtId="0" fontId="17" fillId="0" borderId="11" xfId="1" applyNumberFormat="1" applyFont="1" applyFill="1" applyBorder="1" applyAlignment="1" applyProtection="1">
      <alignment horizontal="center"/>
      <protection hidden="1"/>
    </xf>
    <xf numFmtId="0" fontId="17" fillId="0" borderId="12" xfId="1" applyNumberFormat="1" applyFont="1" applyFill="1" applyBorder="1" applyAlignment="1" applyProtection="1">
      <alignment horizontal="center"/>
      <protection hidden="1"/>
    </xf>
    <xf numFmtId="166" fontId="18" fillId="0" borderId="13" xfId="1" applyNumberFormat="1" applyFont="1" applyFill="1" applyBorder="1" applyAlignment="1" applyProtection="1">
      <protection hidden="1"/>
    </xf>
    <xf numFmtId="166" fontId="18" fillId="0" borderId="14" xfId="1" applyNumberFormat="1" applyFont="1" applyFill="1" applyBorder="1" applyAlignment="1" applyProtection="1">
      <protection hidden="1"/>
    </xf>
    <xf numFmtId="167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8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5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3" xfId="1" applyNumberFormat="1" applyFont="1" applyFill="1" applyBorder="1" applyAlignment="1" applyProtection="1">
      <protection hidden="1"/>
    </xf>
    <xf numFmtId="166" fontId="17" fillId="0" borderId="14" xfId="1" applyNumberFormat="1" applyFont="1" applyFill="1" applyBorder="1" applyAlignment="1" applyProtection="1">
      <protection hidden="1"/>
    </xf>
    <xf numFmtId="167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" xfId="1" applyNumberFormat="1" applyFont="1" applyFill="1" applyBorder="1" applyAlignment="1" applyProtection="1">
      <alignment horizontal="center"/>
      <protection hidden="1"/>
    </xf>
    <xf numFmtId="168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167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8" xfId="1" applyNumberFormat="1" applyFont="1" applyFill="1" applyBorder="1" applyAlignment="1" applyProtection="1">
      <alignment horizontal="left" vertical="distributed" wrapText="1"/>
      <protection hidden="1"/>
    </xf>
    <xf numFmtId="168" fontId="18" fillId="0" borderId="1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protection hidden="1"/>
    </xf>
    <xf numFmtId="166" fontId="17" fillId="0" borderId="19" xfId="1" applyNumberFormat="1" applyFont="1" applyFill="1" applyBorder="1" applyAlignment="1" applyProtection="1">
      <protection hidden="1"/>
    </xf>
    <xf numFmtId="166" fontId="17" fillId="0" borderId="20" xfId="1" applyNumberFormat="1" applyFont="1" applyFill="1" applyBorder="1" applyAlignment="1" applyProtection="1">
      <protection hidden="1"/>
    </xf>
    <xf numFmtId="167" fontId="17" fillId="0" borderId="20" xfId="1" applyNumberFormat="1" applyFont="1" applyFill="1" applyBorder="1" applyAlignment="1" applyProtection="1">
      <alignment horizontal="center"/>
      <protection hidden="1"/>
    </xf>
    <xf numFmtId="167" fontId="17" fillId="0" borderId="21" xfId="1" applyNumberFormat="1" applyFont="1" applyFill="1" applyBorder="1" applyAlignment="1" applyProtection="1">
      <alignment horizontal="center"/>
      <protection hidden="1"/>
    </xf>
    <xf numFmtId="168" fontId="17" fillId="0" borderId="20" xfId="1" applyNumberFormat="1" applyFont="1" applyFill="1" applyBorder="1" applyAlignment="1" applyProtection="1">
      <alignment horizontal="center"/>
      <protection hidden="1"/>
    </xf>
    <xf numFmtId="168" fontId="17" fillId="0" borderId="22" xfId="1" applyNumberFormat="1" applyFont="1" applyFill="1" applyBorder="1" applyAlignment="1" applyProtection="1">
      <alignment horizontal="center"/>
      <protection hidden="1"/>
    </xf>
    <xf numFmtId="167" fontId="17" fillId="0" borderId="23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24" xfId="1" applyNumberFormat="1" applyFont="1" applyFill="1" applyBorder="1" applyAlignment="1" applyProtection="1">
      <alignment horizontal="left" vertical="distributed" wrapText="1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5" xfId="1" applyNumberFormat="1" applyFont="1" applyFill="1" applyBorder="1" applyAlignment="1" applyProtection="1">
      <alignment horizontal="center" vertical="center"/>
      <protection hidden="1"/>
    </xf>
    <xf numFmtId="0" fontId="1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8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6" fontId="3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169" fontId="4" fillId="0" borderId="0" xfId="1" applyNumberFormat="1" applyFont="1" applyFill="1" applyAlignment="1" applyProtection="1">
      <protection hidden="1"/>
    </xf>
    <xf numFmtId="166" fontId="18" fillId="0" borderId="0" xfId="2" applyNumberFormat="1" applyFont="1" applyFill="1" applyAlignment="1" applyProtection="1">
      <protection hidden="1"/>
    </xf>
    <xf numFmtId="0" fontId="18" fillId="0" borderId="0" xfId="2" applyNumberFormat="1" applyFont="1" applyFill="1" applyAlignment="1" applyProtection="1">
      <protection hidden="1"/>
    </xf>
    <xf numFmtId="0" fontId="18" fillId="0" borderId="0" xfId="1" applyFont="1" applyAlignment="1" applyProtection="1">
      <alignment horizontal="left"/>
      <protection hidden="1"/>
    </xf>
    <xf numFmtId="170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1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71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7" xfId="1" applyNumberFormat="1" applyFont="1" applyFill="1" applyBorder="1" applyAlignment="1" applyProtection="1">
      <alignment horizontal="center" vertical="justify"/>
      <protection hidden="1"/>
    </xf>
    <xf numFmtId="0" fontId="22" fillId="0" borderId="17" xfId="1" applyNumberFormat="1" applyFont="1" applyFill="1" applyBorder="1" applyAlignment="1" applyProtection="1">
      <alignment horizontal="center" vertical="justify"/>
      <protection hidden="1"/>
    </xf>
    <xf numFmtId="0" fontId="22" fillId="0" borderId="14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21" fillId="0" borderId="0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/>
    <xf numFmtId="3" fontId="21" fillId="0" borderId="1" xfId="1" applyNumberFormat="1" applyFont="1" applyBorder="1"/>
    <xf numFmtId="4" fontId="21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67" fontId="21" fillId="0" borderId="1" xfId="1" applyNumberFormat="1" applyFont="1" applyBorder="1"/>
    <xf numFmtId="0" fontId="23" fillId="0" borderId="1" xfId="4" applyFont="1" applyBorder="1"/>
    <xf numFmtId="168" fontId="21" fillId="0" borderId="1" xfId="1" applyNumberFormat="1" applyFont="1" applyFill="1" applyBorder="1" applyAlignment="1" applyProtection="1">
      <protection hidden="1"/>
    </xf>
    <xf numFmtId="169" fontId="21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167" fontId="22" fillId="0" borderId="1" xfId="1" applyNumberFormat="1" applyFont="1" applyBorder="1"/>
    <xf numFmtId="172" fontId="22" fillId="0" borderId="1" xfId="1" applyNumberFormat="1" applyFont="1" applyFill="1" applyBorder="1"/>
    <xf numFmtId="168" fontId="22" fillId="0" borderId="1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1" xfId="1" applyNumberFormat="1" applyFont="1" applyFill="1" applyBorder="1"/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left" vertical="justify" wrapText="1"/>
      <protection hidden="1"/>
    </xf>
    <xf numFmtId="3" fontId="21" fillId="0" borderId="1" xfId="1" applyNumberFormat="1" applyFont="1" applyFill="1" applyBorder="1" applyAlignment="1" applyProtection="1">
      <protection hidden="1"/>
    </xf>
    <xf numFmtId="166" fontId="21" fillId="0" borderId="1" xfId="1" applyNumberFormat="1" applyFont="1" applyFill="1" applyBorder="1" applyAlignment="1" applyProtection="1">
      <protection hidden="1"/>
    </xf>
    <xf numFmtId="167" fontId="21" fillId="0" borderId="1" xfId="1" applyNumberFormat="1" applyFont="1" applyFill="1" applyBorder="1" applyAlignment="1" applyProtection="1">
      <alignment horizontal="right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30" xfId="1" applyBorder="1" applyAlignment="1" applyProtection="1">
      <alignment horizontal="justify" vertical="justify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0" borderId="1" xfId="1" applyNumberFormat="1" applyFont="1" applyFill="1" applyBorder="1"/>
    <xf numFmtId="0" fontId="21" fillId="0" borderId="1" xfId="1" applyFont="1" applyFill="1" applyBorder="1"/>
    <xf numFmtId="0" fontId="23" fillId="0" borderId="1" xfId="4" applyFont="1" applyFill="1" applyBorder="1"/>
    <xf numFmtId="0" fontId="23" fillId="0" borderId="1" xfId="4" applyFont="1" applyBorder="1" applyAlignment="1">
      <alignment vertical="distributed"/>
    </xf>
    <xf numFmtId="169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1" xfId="1" applyNumberFormat="1" applyFont="1" applyFill="1" applyBorder="1"/>
    <xf numFmtId="166" fontId="21" fillId="0" borderId="14" xfId="1" applyNumberFormat="1" applyFont="1" applyFill="1" applyBorder="1" applyAlignment="1" applyProtection="1">
      <protection hidden="1"/>
    </xf>
    <xf numFmtId="166" fontId="21" fillId="0" borderId="7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right"/>
      <protection hidden="1"/>
    </xf>
    <xf numFmtId="171" fontId="22" fillId="0" borderId="14" xfId="1" applyNumberFormat="1" applyFont="1" applyFill="1" applyBorder="1" applyAlignment="1" applyProtection="1">
      <alignment horizontal="right"/>
      <protection hidden="1"/>
    </xf>
    <xf numFmtId="168" fontId="22" fillId="0" borderId="14" xfId="1" applyNumberFormat="1" applyFont="1" applyFill="1" applyBorder="1" applyAlignment="1" applyProtection="1">
      <protection hidden="1"/>
    </xf>
    <xf numFmtId="169" fontId="21" fillId="0" borderId="17" xfId="1" applyNumberFormat="1" applyFont="1" applyFill="1" applyBorder="1" applyAlignment="1" applyProtection="1">
      <protection hidden="1"/>
    </xf>
    <xf numFmtId="169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66" fontId="21" fillId="2" borderId="14" xfId="1" applyNumberFormat="1" applyFont="1" applyFill="1" applyBorder="1" applyAlignment="1" applyProtection="1">
      <protection hidden="1"/>
    </xf>
    <xf numFmtId="166" fontId="21" fillId="2" borderId="1" xfId="1" applyNumberFormat="1" applyFont="1" applyFill="1" applyBorder="1" applyAlignment="1" applyProtection="1">
      <protection hidden="1"/>
    </xf>
    <xf numFmtId="166" fontId="21" fillId="2" borderId="7" xfId="1" applyNumberFormat="1" applyFont="1" applyFill="1" applyBorder="1" applyAlignment="1" applyProtection="1">
      <protection hidden="1"/>
    </xf>
    <xf numFmtId="167" fontId="22" fillId="2" borderId="1" xfId="1" applyNumberFormat="1" applyFont="1" applyFill="1" applyBorder="1" applyAlignment="1" applyProtection="1">
      <alignment horizontal="right"/>
      <protection hidden="1"/>
    </xf>
    <xf numFmtId="171" fontId="22" fillId="2" borderId="14" xfId="1" applyNumberFormat="1" applyFont="1" applyFill="1" applyBorder="1" applyAlignment="1" applyProtection="1">
      <alignment horizontal="right"/>
      <protection hidden="1"/>
    </xf>
    <xf numFmtId="168" fontId="22" fillId="2" borderId="14" xfId="1" applyNumberFormat="1" applyFont="1" applyFill="1" applyBorder="1" applyAlignment="1" applyProtection="1">
      <protection hidden="1"/>
    </xf>
    <xf numFmtId="169" fontId="21" fillId="2" borderId="17" xfId="1" applyNumberFormat="1" applyFont="1" applyFill="1" applyBorder="1" applyAlignment="1" applyProtection="1">
      <protection hidden="1"/>
    </xf>
    <xf numFmtId="169" fontId="22" fillId="2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4" borderId="1" xfId="1" applyNumberFormat="1" applyFont="1" applyFill="1" applyBorder="1" applyAlignment="1" applyProtection="1">
      <protection hidden="1"/>
    </xf>
    <xf numFmtId="0" fontId="23" fillId="0" borderId="14" xfId="4" applyFont="1" applyFill="1" applyBorder="1" applyAlignment="1">
      <alignment horizontal="right"/>
    </xf>
    <xf numFmtId="168" fontId="21" fillId="0" borderId="14" xfId="1" applyNumberFormat="1" applyFont="1" applyFill="1" applyBorder="1" applyAlignment="1" applyProtection="1">
      <protection hidden="1"/>
    </xf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4" xfId="4" applyFont="1" applyFill="1" applyBorder="1"/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169" fontId="21" fillId="4" borderId="17" xfId="1" applyNumberFormat="1" applyFont="1" applyFill="1" applyBorder="1" applyAlignment="1" applyProtection="1">
      <protection hidden="1"/>
    </xf>
    <xf numFmtId="0" fontId="23" fillId="0" borderId="1" xfId="5" applyFont="1" applyFill="1" applyBorder="1" applyAlignment="1">
      <alignment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4" xfId="5" applyFont="1" applyFill="1" applyBorder="1" applyAlignment="1">
      <alignment horizontal="left" vertical="center" wrapText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4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6" fontId="22" fillId="0" borderId="7" xfId="1" applyNumberFormat="1" applyFont="1" applyFill="1" applyBorder="1" applyAlignment="1" applyProtection="1">
      <protection hidden="1"/>
    </xf>
    <xf numFmtId="169" fontId="22" fillId="0" borderId="17" xfId="1" applyNumberFormat="1" applyFont="1" applyFill="1" applyBorder="1" applyAlignment="1" applyProtection="1">
      <protection hidden="1"/>
    </xf>
    <xf numFmtId="171" fontId="22" fillId="0" borderId="1" xfId="1" applyNumberFormat="1" applyFont="1" applyFill="1" applyBorder="1" applyAlignment="1" applyProtection="1">
      <alignment horizontal="right"/>
      <protection hidden="1"/>
    </xf>
    <xf numFmtId="167" fontId="21" fillId="2" borderId="1" xfId="1" applyNumberFormat="1" applyFont="1" applyFill="1" applyBorder="1" applyAlignment="1" applyProtection="1">
      <alignment horizontal="right"/>
      <protection hidden="1"/>
    </xf>
    <xf numFmtId="168" fontId="21" fillId="2" borderId="14" xfId="1" applyNumberFormat="1" applyFont="1" applyFill="1" applyBorder="1" applyAlignment="1" applyProtection="1">
      <protection hidden="1"/>
    </xf>
    <xf numFmtId="167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4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1" fillId="2" borderId="1" xfId="1" applyNumberFormat="1" applyFont="1" applyFill="1" applyBorder="1" applyAlignment="1" applyProtection="1">
      <protection hidden="1"/>
    </xf>
    <xf numFmtId="169" fontId="21" fillId="2" borderId="1" xfId="1" applyNumberFormat="1" applyFont="1" applyFill="1" applyBorder="1" applyAlignment="1" applyProtection="1"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4" xfId="4" applyFont="1" applyBorder="1"/>
    <xf numFmtId="0" fontId="21" fillId="0" borderId="1" xfId="1" applyFont="1" applyBorder="1" applyAlignment="1">
      <alignment wrapText="1"/>
    </xf>
    <xf numFmtId="4" fontId="5" fillId="0" borderId="0" xfId="1" applyNumberFormat="1"/>
    <xf numFmtId="171" fontId="25" fillId="0" borderId="14" xfId="4" applyNumberFormat="1" applyFont="1" applyBorder="1"/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7" xfId="4" applyFont="1" applyBorder="1" applyAlignment="1">
      <alignment horizontal="left" vertical="top" wrapText="1"/>
    </xf>
    <xf numFmtId="0" fontId="26" fillId="0" borderId="14" xfId="4" applyFont="1" applyBorder="1" applyAlignment="1">
      <alignment horizontal="left" vertical="top" wrapText="1"/>
    </xf>
    <xf numFmtId="171" fontId="23" fillId="0" borderId="14" xfId="4" applyNumberFormat="1" applyFont="1" applyBorder="1"/>
    <xf numFmtId="167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7" xfId="4" applyFont="1" applyBorder="1" applyAlignment="1"/>
    <xf numFmtId="167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7" xfId="4" applyFont="1" applyBorder="1" applyAlignment="1"/>
    <xf numFmtId="167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Alignment="1" applyProtection="1">
      <protection hidden="1"/>
    </xf>
    <xf numFmtId="165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28" fillId="0" borderId="0" xfId="1" applyNumberFormat="1" applyFont="1" applyFill="1" applyBorder="1" applyAlignment="1" applyProtection="1">
      <alignment horizontal="right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170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0" fontId="19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0" fillId="0" borderId="0" xfId="1" applyNumberFormat="1" applyFont="1" applyFill="1" applyAlignment="1" applyProtection="1">
      <alignment horizontal="centerContinuous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4" fontId="31" fillId="0" borderId="32" xfId="1" applyNumberFormat="1" applyFont="1" applyFill="1" applyBorder="1" applyAlignment="1" applyProtection="1">
      <protection hidden="1"/>
    </xf>
    <xf numFmtId="0" fontId="32" fillId="0" borderId="32" xfId="1" applyNumberFormat="1" applyFont="1" applyFill="1" applyBorder="1" applyAlignment="1" applyProtection="1">
      <alignment horizontal="right" wrapText="1"/>
      <protection hidden="1"/>
    </xf>
    <xf numFmtId="0" fontId="32" fillId="0" borderId="32" xfId="1" applyNumberFormat="1" applyFont="1" applyFill="1" applyBorder="1" applyAlignment="1" applyProtection="1">
      <alignment wrapText="1"/>
      <protection hidden="1"/>
    </xf>
    <xf numFmtId="0" fontId="31" fillId="0" borderId="33" xfId="1" applyNumberFormat="1" applyFont="1" applyFill="1" applyBorder="1" applyAlignment="1" applyProtection="1">
      <alignment horizontal="center" vertical="justify"/>
      <protection hidden="1"/>
    </xf>
    <xf numFmtId="0" fontId="31" fillId="0" borderId="34" xfId="1" applyNumberFormat="1" applyFont="1" applyFill="1" applyBorder="1" applyAlignment="1" applyProtection="1">
      <alignment horizontal="center" vertical="justify"/>
      <protection hidden="1"/>
    </xf>
    <xf numFmtId="0" fontId="31" fillId="0" borderId="35" xfId="1" applyNumberFormat="1" applyFont="1" applyFill="1" applyBorder="1" applyAlignment="1" applyProtection="1">
      <alignment horizontal="center" vertical="justify"/>
      <protection hidden="1"/>
    </xf>
    <xf numFmtId="0" fontId="31" fillId="0" borderId="36" xfId="1" applyNumberFormat="1" applyFont="1" applyFill="1" applyBorder="1" applyAlignment="1" applyProtection="1">
      <alignment horizontal="justify" vertical="justify"/>
      <protection hidden="1"/>
    </xf>
    <xf numFmtId="166" fontId="32" fillId="0" borderId="13" xfId="1" applyNumberFormat="1" applyFont="1" applyFill="1" applyBorder="1" applyAlignment="1" applyProtection="1">
      <protection hidden="1"/>
    </xf>
    <xf numFmtId="166" fontId="32" fillId="0" borderId="1" xfId="1" applyNumberFormat="1" applyFont="1" applyFill="1" applyBorder="1" applyAlignment="1" applyProtection="1">
      <protection hidden="1"/>
    </xf>
    <xf numFmtId="167" fontId="32" fillId="0" borderId="1" xfId="1" applyNumberFormat="1" applyFont="1" applyFill="1" applyBorder="1" applyAlignment="1" applyProtection="1">
      <alignment horizontal="right" wrapText="1"/>
      <protection hidden="1"/>
    </xf>
    <xf numFmtId="171" fontId="32" fillId="0" borderId="1" xfId="1" applyNumberFormat="1" applyFont="1" applyFill="1" applyBorder="1" applyAlignment="1" applyProtection="1">
      <alignment horizontal="right"/>
      <protection hidden="1"/>
    </xf>
    <xf numFmtId="168" fontId="32" fillId="0" borderId="1" xfId="1" applyNumberFormat="1" applyFont="1" applyFill="1" applyBorder="1" applyAlignment="1" applyProtection="1">
      <alignment wrapText="1"/>
      <protection hidden="1"/>
    </xf>
    <xf numFmtId="167" fontId="32" fillId="0" borderId="1" xfId="1" applyNumberFormat="1" applyFont="1" applyFill="1" applyBorder="1" applyAlignment="1" applyProtection="1">
      <alignment wrapText="1"/>
      <protection hidden="1"/>
    </xf>
    <xf numFmtId="0" fontId="33" fillId="0" borderId="1" xfId="4" applyFont="1" applyBorder="1" applyAlignment="1">
      <alignment horizontal="left" vertical="justify" wrapText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4" applyBorder="1" applyAlignment="1">
      <alignment horizontal="left" vertical="justify" wrapText="1"/>
    </xf>
    <xf numFmtId="166" fontId="31" fillId="0" borderId="13" xfId="1" applyNumberFormat="1" applyFont="1" applyFill="1" applyBorder="1" applyAlignment="1" applyProtection="1">
      <protection hidden="1"/>
    </xf>
    <xf numFmtId="166" fontId="31" fillId="0" borderId="1" xfId="1" applyNumberFormat="1" applyFont="1" applyFill="1" applyBorder="1" applyAlignment="1" applyProtection="1">
      <protection hidden="1"/>
    </xf>
    <xf numFmtId="167" fontId="31" fillId="0" borderId="1" xfId="1" applyNumberFormat="1" applyFont="1" applyFill="1" applyBorder="1" applyAlignment="1" applyProtection="1">
      <alignment horizontal="right" wrapText="1"/>
      <protection hidden="1"/>
    </xf>
    <xf numFmtId="171" fontId="31" fillId="0" borderId="1" xfId="1" applyNumberFormat="1" applyFont="1" applyFill="1" applyBorder="1" applyAlignment="1" applyProtection="1">
      <alignment horizontal="right"/>
      <protection hidden="1"/>
    </xf>
    <xf numFmtId="168" fontId="31" fillId="0" borderId="1" xfId="1" applyNumberFormat="1" applyFont="1" applyFill="1" applyBorder="1" applyAlignment="1" applyProtection="1">
      <alignment wrapText="1"/>
      <protection hidden="1"/>
    </xf>
    <xf numFmtId="167" fontId="31" fillId="0" borderId="1" xfId="1" applyNumberFormat="1" applyFont="1" applyFill="1" applyBorder="1" applyAlignment="1" applyProtection="1">
      <alignment wrapText="1"/>
      <protection hidden="1"/>
    </xf>
    <xf numFmtId="0" fontId="34" fillId="0" borderId="1" xfId="4" applyFont="1" applyBorder="1" applyAlignment="1">
      <alignment horizontal="left" vertical="justify" wrapText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Fill="1" applyBorder="1"/>
    <xf numFmtId="0" fontId="32" fillId="0" borderId="7" xfId="1" applyNumberFormat="1" applyFont="1" applyFill="1" applyBorder="1" applyAlignment="1" applyProtection="1">
      <alignment vertical="justify" wrapText="1"/>
      <protection hidden="1"/>
    </xf>
    <xf numFmtId="0" fontId="32" fillId="0" borderId="17" xfId="1" applyNumberFormat="1" applyFont="1" applyFill="1" applyBorder="1" applyAlignment="1" applyProtection="1">
      <alignment vertical="justify" wrapText="1"/>
      <protection hidden="1"/>
    </xf>
    <xf numFmtId="0" fontId="32" fillId="0" borderId="14" xfId="1" applyNumberFormat="1" applyFont="1" applyFill="1" applyBorder="1" applyAlignment="1" applyProtection="1">
      <alignment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Border="1" applyAlignment="1">
      <alignment horizontal="justify" vertical="justify" wrapText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4" applyFont="1" applyBorder="1"/>
    <xf numFmtId="166" fontId="32" fillId="2" borderId="1" xfId="1" applyNumberFormat="1" applyFont="1" applyFill="1" applyBorder="1" applyAlignment="1" applyProtection="1">
      <protection hidden="1"/>
    </xf>
    <xf numFmtId="167" fontId="32" fillId="2" borderId="1" xfId="1" applyNumberFormat="1" applyFont="1" applyFill="1" applyBorder="1" applyAlignment="1" applyProtection="1">
      <alignment horizontal="right" wrapText="1"/>
      <protection hidden="1"/>
    </xf>
    <xf numFmtId="168" fontId="32" fillId="2" borderId="1" xfId="1" applyNumberFormat="1" applyFont="1" applyFill="1" applyBorder="1" applyAlignment="1" applyProtection="1">
      <alignment wrapText="1"/>
      <protection hidden="1"/>
    </xf>
    <xf numFmtId="167" fontId="32" fillId="2" borderId="1" xfId="1" applyNumberFormat="1" applyFont="1" applyFill="1" applyBorder="1" applyAlignment="1" applyProtection="1">
      <alignment wrapText="1"/>
      <protection hidden="1"/>
    </xf>
    <xf numFmtId="0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166" fontId="32" fillId="2" borderId="13" xfId="1" applyNumberFormat="1" applyFont="1" applyFill="1" applyBorder="1" applyAlignment="1" applyProtection="1">
      <protection hidden="1"/>
    </xf>
    <xf numFmtId="0" fontId="32" fillId="2" borderId="1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31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1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13" xfId="1" applyNumberFormat="1" applyFont="1" applyFill="1" applyBorder="1" applyAlignment="1" applyProtection="1">
      <protection hidden="1"/>
    </xf>
    <xf numFmtId="166" fontId="31" fillId="2" borderId="1" xfId="1" applyNumberFormat="1" applyFont="1" applyFill="1" applyBorder="1" applyAlignment="1" applyProtection="1">
      <protection hidden="1"/>
    </xf>
    <xf numFmtId="167" fontId="31" fillId="2" borderId="1" xfId="1" applyNumberFormat="1" applyFont="1" applyFill="1" applyBorder="1" applyAlignment="1" applyProtection="1">
      <alignment horizontal="right" wrapText="1"/>
      <protection hidden="1"/>
    </xf>
    <xf numFmtId="171" fontId="31" fillId="2" borderId="1" xfId="1" applyNumberFormat="1" applyFont="1" applyFill="1" applyBorder="1" applyAlignment="1" applyProtection="1">
      <alignment horizontal="right"/>
      <protection hidden="1"/>
    </xf>
    <xf numFmtId="168" fontId="31" fillId="2" borderId="1" xfId="1" applyNumberFormat="1" applyFont="1" applyFill="1" applyBorder="1" applyAlignment="1" applyProtection="1">
      <alignment wrapText="1"/>
      <protection hidden="1"/>
    </xf>
    <xf numFmtId="167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37" xfId="1" applyNumberFormat="1" applyFont="1" applyFill="1" applyBorder="1" applyAlignment="1" applyProtection="1">
      <protection hidden="1"/>
    </xf>
    <xf numFmtId="166" fontId="31" fillId="2" borderId="22" xfId="1" applyNumberFormat="1" applyFont="1" applyFill="1" applyBorder="1" applyAlignment="1" applyProtection="1">
      <protection hidden="1"/>
    </xf>
    <xf numFmtId="166" fontId="31" fillId="0" borderId="22" xfId="1" applyNumberFormat="1" applyFont="1" applyFill="1" applyBorder="1" applyAlignment="1" applyProtection="1">
      <protection hidden="1"/>
    </xf>
    <xf numFmtId="167" fontId="31" fillId="2" borderId="22" xfId="1" applyNumberFormat="1" applyFont="1" applyFill="1" applyBorder="1" applyAlignment="1" applyProtection="1">
      <alignment horizontal="right" wrapText="1"/>
      <protection hidden="1"/>
    </xf>
    <xf numFmtId="171" fontId="31" fillId="2" borderId="22" xfId="1" applyNumberFormat="1" applyFont="1" applyFill="1" applyBorder="1" applyAlignment="1" applyProtection="1">
      <alignment horizontal="right"/>
      <protection hidden="1"/>
    </xf>
    <xf numFmtId="168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38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9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40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4" applyBorder="1"/>
    <xf numFmtId="0" fontId="33" fillId="0" borderId="1" xfId="4" applyFont="1" applyFill="1" applyBorder="1" applyAlignment="1">
      <alignment horizontal="right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center" vertical="justify" wrapText="1"/>
      <protection hidden="1"/>
    </xf>
    <xf numFmtId="166" fontId="32" fillId="0" borderId="4" xfId="1" applyNumberFormat="1" applyFont="1" applyFill="1" applyBorder="1" applyAlignment="1" applyProtection="1">
      <protection hidden="1"/>
    </xf>
    <xf numFmtId="167" fontId="32" fillId="0" borderId="4" xfId="1" applyNumberFormat="1" applyFont="1" applyFill="1" applyBorder="1" applyAlignment="1" applyProtection="1">
      <alignment horizontal="right" wrapText="1"/>
      <protection hidden="1"/>
    </xf>
    <xf numFmtId="168" fontId="32" fillId="0" borderId="4" xfId="1" applyNumberFormat="1" applyFont="1" applyFill="1" applyBorder="1" applyAlignment="1" applyProtection="1">
      <alignment wrapText="1"/>
      <protection hidden="1"/>
    </xf>
    <xf numFmtId="167" fontId="32" fillId="0" borderId="4" xfId="1" applyNumberFormat="1" applyFont="1" applyFill="1" applyBorder="1" applyAlignment="1" applyProtection="1">
      <alignment wrapText="1"/>
      <protection hidden="1"/>
    </xf>
    <xf numFmtId="0" fontId="32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31" fillId="0" borderId="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4" applyFont="1" applyFill="1" applyBorder="1" applyAlignment="1">
      <alignment horizontal="right"/>
    </xf>
    <xf numFmtId="0" fontId="33" fillId="0" borderId="7" xfId="4" applyFont="1" applyBorder="1" applyAlignment="1">
      <alignment horizontal="left" vertical="distributed"/>
    </xf>
    <xf numFmtId="0" fontId="33" fillId="0" borderId="17" xfId="4" applyFont="1" applyBorder="1" applyAlignment="1">
      <alignment horizontal="left" vertical="distributed"/>
    </xf>
    <xf numFmtId="0" fontId="33" fillId="0" borderId="14" xfId="4" applyFont="1" applyBorder="1" applyAlignment="1">
      <alignment horizontal="left" vertical="distributed"/>
    </xf>
    <xf numFmtId="0" fontId="36" fillId="0" borderId="7" xfId="4" applyFont="1" applyBorder="1" applyAlignment="1">
      <alignment horizontal="left" vertical="justify" wrapText="1"/>
    </xf>
    <xf numFmtId="0" fontId="36" fillId="0" borderId="17" xfId="4" applyFont="1" applyBorder="1" applyAlignment="1">
      <alignment horizontal="left" vertical="justify" wrapText="1"/>
    </xf>
    <xf numFmtId="0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justify" vertical="justify" wrapText="1"/>
      <protection hidden="1"/>
    </xf>
    <xf numFmtId="173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vertical="justify" wrapText="1"/>
      <protection hidden="1"/>
    </xf>
    <xf numFmtId="171" fontId="33" fillId="0" borderId="1" xfId="4" applyNumberFormat="1" applyFont="1" applyBorder="1"/>
    <xf numFmtId="0" fontId="35" fillId="0" borderId="7" xfId="4" applyFont="1" applyBorder="1" applyAlignment="1">
      <alignment horizontal="justify" vertical="justify" wrapText="1"/>
    </xf>
    <xf numFmtId="0" fontId="35" fillId="0" borderId="17" xfId="4" applyFont="1" applyBorder="1" applyAlignment="1">
      <alignment horizontal="justify" vertical="justify" wrapText="1"/>
    </xf>
    <xf numFmtId="0" fontId="35" fillId="0" borderId="14" xfId="4" applyFont="1" applyBorder="1" applyAlignment="1">
      <alignment horizontal="justify" vertical="justify" wrapText="1"/>
    </xf>
    <xf numFmtId="0" fontId="1" fillId="0" borderId="1" xfId="4" applyBorder="1" applyAlignment="1">
      <alignment horizontal="justify" vertical="justify" wrapText="1"/>
    </xf>
    <xf numFmtId="0" fontId="1" fillId="0" borderId="7" xfId="4" applyBorder="1" applyAlignment="1">
      <alignment horizontal="justify" vertical="justify" wrapText="1"/>
    </xf>
    <xf numFmtId="0" fontId="1" fillId="0" borderId="17" xfId="4" applyBorder="1" applyAlignment="1">
      <alignment horizontal="justify" vertical="justify" wrapText="1"/>
    </xf>
    <xf numFmtId="171" fontId="34" fillId="0" borderId="1" xfId="4" applyNumberFormat="1" applyFont="1" applyBorder="1"/>
    <xf numFmtId="0" fontId="35" fillId="0" borderId="1" xfId="4" applyFont="1" applyBorder="1" applyAlignment="1">
      <alignment horizontal="left" vertical="justify" wrapText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7" xfId="4" applyFont="1" applyBorder="1" applyAlignment="1">
      <alignment horizontal="left" wrapText="1"/>
    </xf>
    <xf numFmtId="0" fontId="35" fillId="0" borderId="17" xfId="4" applyFont="1" applyBorder="1" applyAlignment="1">
      <alignment horizontal="left" wrapText="1"/>
    </xf>
    <xf numFmtId="0" fontId="35" fillId="0" borderId="14" xfId="4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7" xfId="4" applyFont="1" applyBorder="1" applyAlignment="1">
      <alignment horizontal="left" wrapText="1"/>
    </xf>
    <xf numFmtId="0" fontId="37" fillId="0" borderId="17" xfId="4" applyFont="1" applyBorder="1" applyAlignment="1">
      <alignment horizontal="left" wrapText="1"/>
    </xf>
    <xf numFmtId="0" fontId="37" fillId="0" borderId="14" xfId="4" applyFont="1" applyBorder="1" applyAlignment="1">
      <alignment horizontal="left" wrapText="1"/>
    </xf>
    <xf numFmtId="171" fontId="33" fillId="0" borderId="1" xfId="4" applyNumberFormat="1" applyFont="1" applyFill="1" applyBorder="1"/>
    <xf numFmtId="0" fontId="35" fillId="0" borderId="7" xfId="4" applyFont="1" applyBorder="1" applyAlignment="1">
      <alignment horizontal="left" vertical="justify" wrapText="1"/>
    </xf>
    <xf numFmtId="0" fontId="35" fillId="0" borderId="17" xfId="4" applyFont="1" applyBorder="1" applyAlignment="1">
      <alignment horizontal="left" vertical="justify" wrapText="1"/>
    </xf>
    <xf numFmtId="167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7" xfId="1" applyNumberFormat="1" applyFont="1" applyFill="1" applyBorder="1" applyAlignment="1" applyProtection="1">
      <alignment horizontal="justify" vertical="justify" wrapText="1"/>
      <protection hidden="1"/>
    </xf>
    <xf numFmtId="166" fontId="31" fillId="0" borderId="37" xfId="1" applyNumberFormat="1" applyFont="1" applyFill="1" applyBorder="1" applyAlignment="1" applyProtection="1">
      <protection hidden="1"/>
    </xf>
    <xf numFmtId="167" fontId="31" fillId="0" borderId="22" xfId="1" applyNumberFormat="1" applyFont="1" applyFill="1" applyBorder="1" applyAlignment="1" applyProtection="1">
      <alignment horizontal="right" wrapText="1"/>
      <protection hidden="1"/>
    </xf>
    <xf numFmtId="171" fontId="34" fillId="0" borderId="22" xfId="4" applyNumberFormat="1" applyFont="1" applyBorder="1"/>
    <xf numFmtId="168" fontId="31" fillId="0" borderId="22" xfId="1" applyNumberFormat="1" applyFont="1" applyFill="1" applyBorder="1" applyAlignment="1" applyProtection="1">
      <alignment wrapText="1"/>
      <protection hidden="1"/>
    </xf>
    <xf numFmtId="167" fontId="31" fillId="0" borderId="22" xfId="1" applyNumberFormat="1" applyFont="1" applyFill="1" applyBorder="1" applyAlignment="1" applyProtection="1">
      <alignment wrapText="1"/>
      <protection hidden="1"/>
    </xf>
    <xf numFmtId="0" fontId="38" fillId="0" borderId="38" xfId="4" applyFont="1" applyBorder="1" applyAlignment="1">
      <alignment horizontal="justify" vertical="justify" wrapText="1"/>
    </xf>
    <xf numFmtId="0" fontId="38" fillId="0" borderId="39" xfId="4" applyFont="1" applyBorder="1" applyAlignment="1">
      <alignment horizontal="justify" vertical="justify" wrapText="1"/>
    </xf>
    <xf numFmtId="0" fontId="31" fillId="0" borderId="3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4" applyBorder="1" applyAlignment="1"/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0" xfId="4" applyFont="1"/>
    <xf numFmtId="0" fontId="33" fillId="0" borderId="1" xfId="4" applyFont="1" applyBorder="1" applyAlignment="1">
      <alignment horizontal="left" wrapText="1"/>
    </xf>
    <xf numFmtId="1" fontId="33" fillId="0" borderId="1" xfId="4" applyNumberFormat="1" applyFont="1" applyBorder="1"/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4" fontId="34" fillId="0" borderId="19" xfId="4" applyNumberFormat="1" applyFont="1" applyBorder="1" applyAlignment="1">
      <alignment horizontal="right" vertical="center" wrapText="1"/>
    </xf>
    <xf numFmtId="4" fontId="31" fillId="0" borderId="21" xfId="1" applyNumberFormat="1" applyFont="1" applyFill="1" applyBorder="1" applyAlignment="1" applyProtection="1">
      <alignment horizontal="right" vertical="center" wrapText="1"/>
      <protection hidden="1"/>
    </xf>
    <xf numFmtId="167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71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68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center" vertical="justify"/>
      <protection hidden="1"/>
    </xf>
    <xf numFmtId="0" fontId="31" fillId="0" borderId="43" xfId="1" applyNumberFormat="1" applyFont="1" applyFill="1" applyBorder="1" applyAlignment="1" applyProtection="1">
      <alignment horizontal="center" vertical="justify"/>
      <protection hidden="1"/>
    </xf>
    <xf numFmtId="0" fontId="34" fillId="0" borderId="19" xfId="4" applyFont="1" applyBorder="1" applyAlignment="1">
      <alignment horizontal="center" vertical="center" wrapText="1"/>
    </xf>
    <xf numFmtId="0" fontId="31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21" xfId="1" applyNumberFormat="1" applyFont="1" applyFill="1" applyBorder="1" applyAlignment="1" applyProtection="1">
      <alignment horizontal="center" vertical="center"/>
      <protection hidden="1"/>
    </xf>
    <xf numFmtId="0" fontId="31" fillId="0" borderId="43" xfId="1" applyNumberFormat="1" applyFont="1" applyFill="1" applyBorder="1" applyAlignment="1" applyProtection="1">
      <alignment horizontal="center" vertical="center"/>
      <protection hidden="1"/>
    </xf>
    <xf numFmtId="0" fontId="33" fillId="0" borderId="0" xfId="4" applyFont="1" applyAlignment="1">
      <alignment horizontal="right"/>
    </xf>
    <xf numFmtId="0" fontId="18" fillId="0" borderId="0" xfId="1" applyFont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Alignment="1" applyProtection="1">
      <protection hidden="1"/>
    </xf>
    <xf numFmtId="0" fontId="18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justify" vertical="justify"/>
      <protection hidden="1"/>
    </xf>
    <xf numFmtId="0" fontId="39" fillId="0" borderId="0" xfId="0" applyFont="1"/>
    <xf numFmtId="0" fontId="5" fillId="0" borderId="0" xfId="2" applyFill="1" applyProtection="1">
      <protection hidden="1"/>
    </xf>
    <xf numFmtId="0" fontId="19" fillId="0" borderId="0" xfId="2" applyNumberFormat="1" applyFont="1" applyFill="1" applyAlignment="1" applyProtection="1">
      <alignment horizontal="center" vertical="distributed"/>
      <protection hidden="1"/>
    </xf>
    <xf numFmtId="0" fontId="19" fillId="0" borderId="0" xfId="2" applyNumberFormat="1" applyFont="1" applyFill="1" applyAlignment="1" applyProtection="1">
      <alignment vertical="distributed"/>
      <protection hidden="1"/>
    </xf>
    <xf numFmtId="0" fontId="22" fillId="0" borderId="44" xfId="3" applyNumberFormat="1" applyFont="1" applyFill="1" applyBorder="1" applyAlignment="1" applyProtection="1">
      <alignment horizontal="center" vertical="center"/>
      <protection hidden="1"/>
    </xf>
    <xf numFmtId="0" fontId="22" fillId="0" borderId="45" xfId="3" applyNumberFormat="1" applyFont="1" applyFill="1" applyBorder="1" applyAlignment="1" applyProtection="1">
      <alignment horizontal="center" vertical="center"/>
      <protection hidden="1"/>
    </xf>
    <xf numFmtId="0" fontId="22" fillId="0" borderId="46" xfId="3" applyNumberFormat="1" applyFont="1" applyFill="1" applyBorder="1" applyAlignment="1" applyProtection="1">
      <alignment horizontal="center" vertical="center"/>
      <protection hidden="1"/>
    </xf>
    <xf numFmtId="0" fontId="22" fillId="0" borderId="26" xfId="3" applyNumberFormat="1" applyFont="1" applyFill="1" applyBorder="1" applyAlignment="1" applyProtection="1">
      <alignment horizontal="center" vertical="center"/>
      <protection hidden="1"/>
    </xf>
    <xf numFmtId="0" fontId="22" fillId="0" borderId="12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26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47" xfId="3" applyNumberFormat="1" applyFont="1" applyFill="1" applyBorder="1" applyAlignment="1" applyProtection="1">
      <alignment horizontal="center" vertical="center"/>
      <protection hidden="1"/>
    </xf>
    <xf numFmtId="0" fontId="22" fillId="0" borderId="48" xfId="3" applyNumberFormat="1" applyFont="1" applyFill="1" applyBorder="1" applyAlignment="1" applyProtection="1">
      <alignment horizontal="center" vertical="center"/>
      <protection hidden="1"/>
    </xf>
    <xf numFmtId="0" fontId="22" fillId="0" borderId="49" xfId="3" applyNumberFormat="1" applyFont="1" applyFill="1" applyBorder="1" applyAlignment="1" applyProtection="1">
      <alignment horizontal="center" vertical="center"/>
      <protection hidden="1"/>
    </xf>
    <xf numFmtId="0" fontId="19" fillId="0" borderId="43" xfId="3" applyNumberFormat="1" applyFont="1" applyFill="1" applyBorder="1" applyAlignment="1" applyProtection="1">
      <alignment wrapText="1"/>
      <protection hidden="1"/>
    </xf>
    <xf numFmtId="0" fontId="19" fillId="0" borderId="24" xfId="3" applyNumberFormat="1" applyFont="1" applyFill="1" applyBorder="1" applyAlignment="1" applyProtection="1">
      <alignment wrapText="1"/>
      <protection hidden="1"/>
    </xf>
    <xf numFmtId="171" fontId="5" fillId="0" borderId="20" xfId="3" applyNumberFormat="1" applyFont="1" applyFill="1" applyBorder="1" applyAlignment="1" applyProtection="1">
      <protection hidden="1"/>
    </xf>
    <xf numFmtId="168" fontId="5" fillId="0" borderId="20" xfId="3" applyNumberFormat="1" applyFont="1" applyFill="1" applyBorder="1" applyAlignment="1" applyProtection="1">
      <protection hidden="1"/>
    </xf>
    <xf numFmtId="167" fontId="5" fillId="0" borderId="21" xfId="3" applyNumberFormat="1" applyFont="1" applyFill="1" applyBorder="1" applyAlignment="1" applyProtection="1">
      <protection hidden="1"/>
    </xf>
    <xf numFmtId="166" fontId="5" fillId="0" borderId="20" xfId="3" applyNumberFormat="1" applyFont="1" applyFill="1" applyBorder="1" applyAlignment="1" applyProtection="1">
      <protection hidden="1"/>
    </xf>
    <xf numFmtId="166" fontId="5" fillId="0" borderId="21" xfId="3" applyNumberFormat="1" applyFont="1" applyFill="1" applyBorder="1" applyAlignment="1" applyProtection="1">
      <protection hidden="1"/>
    </xf>
    <xf numFmtId="0" fontId="19" fillId="0" borderId="18" xfId="3" applyNumberFormat="1" applyFont="1" applyBorder="1" applyProtection="1">
      <protection hidden="1"/>
    </xf>
    <xf numFmtId="0" fontId="19" fillId="0" borderId="1" xfId="3" applyNumberFormat="1" applyFont="1" applyFill="1" applyBorder="1" applyAlignment="1" applyProtection="1">
      <alignment wrapText="1"/>
      <protection hidden="1"/>
    </xf>
    <xf numFmtId="0" fontId="19" fillId="0" borderId="14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protection hidden="1"/>
    </xf>
    <xf numFmtId="168" fontId="5" fillId="0" borderId="14" xfId="3" applyNumberFormat="1" applyFont="1" applyFill="1" applyBorder="1" applyAlignment="1" applyProtection="1">
      <protection hidden="1"/>
    </xf>
    <xf numFmtId="167" fontId="5" fillId="0" borderId="1" xfId="3" applyNumberFormat="1" applyFont="1" applyFill="1" applyBorder="1" applyAlignment="1" applyProtection="1">
      <protection hidden="1"/>
    </xf>
    <xf numFmtId="166" fontId="5" fillId="0" borderId="14" xfId="3" applyNumberFormat="1" applyFont="1" applyFill="1" applyBorder="1" applyAlignment="1" applyProtection="1">
      <protection hidden="1"/>
    </xf>
    <xf numFmtId="166" fontId="5" fillId="0" borderId="1" xfId="3" applyNumberFormat="1" applyFont="1" applyFill="1" applyBorder="1" applyAlignment="1" applyProtection="1">
      <protection hidden="1"/>
    </xf>
    <xf numFmtId="0" fontId="5" fillId="0" borderId="31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21" fillId="0" borderId="14" xfId="3" applyNumberFormat="1" applyFont="1" applyFill="1" applyBorder="1" applyAlignment="1" applyProtection="1">
      <protection hidden="1"/>
    </xf>
    <xf numFmtId="168" fontId="21" fillId="0" borderId="14" xfId="3" applyNumberFormat="1" applyFont="1" applyFill="1" applyBorder="1" applyAlignment="1" applyProtection="1">
      <protection hidden="1"/>
    </xf>
    <xf numFmtId="167" fontId="21" fillId="0" borderId="1" xfId="3" applyNumberFormat="1" applyFont="1" applyFill="1" applyBorder="1" applyAlignment="1" applyProtection="1">
      <protection hidden="1"/>
    </xf>
    <xf numFmtId="166" fontId="21" fillId="0" borderId="14" xfId="3" applyNumberFormat="1" applyFont="1" applyFill="1" applyBorder="1" applyAlignment="1" applyProtection="1">
      <protection hidden="1"/>
    </xf>
    <xf numFmtId="166" fontId="21" fillId="0" borderId="1" xfId="3" applyNumberFormat="1" applyFont="1" applyFill="1" applyBorder="1" applyAlignment="1" applyProtection="1">
      <protection hidden="1"/>
    </xf>
    <xf numFmtId="0" fontId="5" fillId="0" borderId="18" xfId="3" applyNumberFormat="1" applyFont="1" applyFill="1" applyBorder="1" applyProtection="1">
      <protection hidden="1"/>
    </xf>
    <xf numFmtId="0" fontId="19" fillId="0" borderId="14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5" fillId="0" borderId="31" xfId="3" applyNumberFormat="1" applyFont="1" applyFill="1" applyBorder="1" applyProtection="1">
      <protection hidden="1"/>
    </xf>
    <xf numFmtId="0" fontId="5" fillId="0" borderId="14" xfId="3" applyNumberFormat="1" applyFont="1" applyFill="1" applyBorder="1" applyProtection="1">
      <protection hidden="1"/>
    </xf>
    <xf numFmtId="0" fontId="5" fillId="0" borderId="1" xfId="3" applyNumberFormat="1" applyFont="1" applyFill="1" applyBorder="1" applyAlignment="1" applyProtection="1">
      <alignment wrapText="1"/>
      <protection hidden="1"/>
    </xf>
    <xf numFmtId="0" fontId="5" fillId="0" borderId="14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horizontal="left" wrapText="1"/>
      <protection hidden="1"/>
    </xf>
    <xf numFmtId="0" fontId="5" fillId="0" borderId="17" xfId="3" applyNumberFormat="1" applyFont="1" applyFill="1" applyBorder="1" applyAlignment="1" applyProtection="1">
      <alignment horizontal="left" wrapText="1"/>
      <protection hidden="1"/>
    </xf>
    <xf numFmtId="0" fontId="5" fillId="0" borderId="16" xfId="3" applyNumberFormat="1" applyFont="1" applyFill="1" applyBorder="1" applyAlignment="1" applyProtection="1">
      <alignment horizontal="left"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alignment horizontal="left"/>
      <protection hidden="1"/>
    </xf>
    <xf numFmtId="167" fontId="5" fillId="0" borderId="1" xfId="3" applyNumberFormat="1" applyFont="1" applyFill="1" applyBorder="1" applyAlignment="1" applyProtection="1">
      <alignment horizontal="left"/>
      <protection hidden="1"/>
    </xf>
    <xf numFmtId="171" fontId="21" fillId="0" borderId="14" xfId="3" applyNumberFormat="1" applyFont="1" applyFill="1" applyBorder="1" applyAlignment="1" applyProtection="1">
      <alignment horizontal="left"/>
      <protection hidden="1"/>
    </xf>
    <xf numFmtId="0" fontId="5" fillId="0" borderId="17" xfId="3" applyNumberFormat="1" applyFont="1" applyFill="1" applyBorder="1" applyAlignment="1" applyProtection="1">
      <alignment wrapText="1"/>
      <protection hidden="1"/>
    </xf>
    <xf numFmtId="0" fontId="5" fillId="0" borderId="7" xfId="3" applyNumberFormat="1" applyFont="1" applyFill="1" applyBorder="1" applyAlignment="1" applyProtection="1">
      <alignment wrapText="1"/>
      <protection hidden="1"/>
    </xf>
    <xf numFmtId="0" fontId="21" fillId="0" borderId="17" xfId="3" applyNumberFormat="1" applyFont="1" applyFill="1" applyBorder="1" applyAlignment="1" applyProtection="1">
      <alignment wrapText="1"/>
      <protection hidden="1"/>
    </xf>
    <xf numFmtId="0" fontId="21" fillId="0" borderId="7" xfId="3" applyNumberFormat="1" applyFont="1" applyFill="1" applyBorder="1" applyAlignment="1" applyProtection="1">
      <alignment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19" fillId="0" borderId="18" xfId="3" applyNumberFormat="1" applyFont="1" applyFill="1" applyBorder="1" applyAlignment="1" applyProtection="1">
      <alignment wrapText="1"/>
      <protection hidden="1"/>
    </xf>
    <xf numFmtId="0" fontId="21" fillId="0" borderId="50" xfId="3" applyNumberFormat="1" applyFont="1" applyFill="1" applyBorder="1" applyAlignment="1" applyProtection="1">
      <alignment wrapText="1"/>
      <protection hidden="1"/>
    </xf>
    <xf numFmtId="0" fontId="21" fillId="0" borderId="34" xfId="3" applyNumberFormat="1" applyFont="1" applyFill="1" applyBorder="1" applyAlignment="1" applyProtection="1">
      <alignment wrapText="1"/>
      <protection hidden="1"/>
    </xf>
    <xf numFmtId="0" fontId="21" fillId="0" borderId="33" xfId="3" applyNumberFormat="1" applyFont="1" applyFill="1" applyBorder="1" applyAlignment="1" applyProtection="1">
      <alignment wrapText="1"/>
      <protection hidden="1"/>
    </xf>
    <xf numFmtId="171" fontId="21" fillId="0" borderId="35" xfId="3" applyNumberFormat="1" applyFont="1" applyFill="1" applyBorder="1" applyAlignment="1" applyProtection="1">
      <protection hidden="1"/>
    </xf>
    <xf numFmtId="168" fontId="21" fillId="0" borderId="35" xfId="3" applyNumberFormat="1" applyFont="1" applyFill="1" applyBorder="1" applyAlignment="1" applyProtection="1">
      <protection hidden="1"/>
    </xf>
    <xf numFmtId="167" fontId="21" fillId="0" borderId="32" xfId="3" applyNumberFormat="1" applyFont="1" applyFill="1" applyBorder="1" applyAlignment="1" applyProtection="1">
      <protection hidden="1"/>
    </xf>
    <xf numFmtId="166" fontId="21" fillId="0" borderId="35" xfId="3" applyNumberFormat="1" applyFont="1" applyFill="1" applyBorder="1" applyAlignment="1" applyProtection="1">
      <protection hidden="1"/>
    </xf>
    <xf numFmtId="166" fontId="21" fillId="0" borderId="32" xfId="3" applyNumberFormat="1" applyFont="1" applyFill="1" applyBorder="1" applyAlignment="1" applyProtection="1">
      <protection hidden="1"/>
    </xf>
    <xf numFmtId="0" fontId="5" fillId="0" borderId="50" xfId="3" applyFont="1" applyBorder="1" applyProtection="1">
      <protection hidden="1"/>
    </xf>
    <xf numFmtId="0" fontId="5" fillId="0" borderId="34" xfId="3" applyFont="1" applyBorder="1" applyProtection="1">
      <protection hidden="1"/>
    </xf>
    <xf numFmtId="0" fontId="5" fillId="0" borderId="34" xfId="3" applyNumberFormat="1" applyFont="1" applyFill="1" applyBorder="1" applyAlignment="1" applyProtection="1">
      <protection hidden="1"/>
    </xf>
    <xf numFmtId="0" fontId="5" fillId="0" borderId="51" xfId="3" applyNumberFormat="1" applyFont="1" applyFill="1" applyBorder="1" applyAlignment="1" applyProtection="1">
      <protection hidden="1"/>
    </xf>
    <xf numFmtId="0" fontId="5" fillId="0" borderId="52" xfId="3" applyNumberFormat="1" applyFont="1" applyFill="1" applyBorder="1" applyAlignment="1" applyProtection="1">
      <protection hidden="1"/>
    </xf>
    <xf numFmtId="4" fontId="22" fillId="0" borderId="35" xfId="3" applyNumberFormat="1" applyFont="1" applyFill="1" applyBorder="1" applyAlignment="1" applyProtection="1">
      <protection hidden="1"/>
    </xf>
    <xf numFmtId="4" fontId="22" fillId="0" borderId="52" xfId="3" applyNumberFormat="1" applyFont="1" applyFill="1" applyBorder="1" applyAlignment="1" applyProtection="1">
      <protection hidden="1"/>
    </xf>
  </cellXfs>
  <cellStyles count="6">
    <cellStyle name="Обычный" xfId="0" builtinId="0"/>
    <cellStyle name="Обычный 2" xfId="3"/>
    <cellStyle name="Обычный 2 2" xfId="1"/>
    <cellStyle name="Обычный 2 3" xfId="2"/>
    <cellStyle name="Обычный 2 4" xfId="4"/>
    <cellStyle name="Обычный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27</v>
      </c>
      <c r="D3" s="1"/>
      <c r="E3" s="1"/>
    </row>
    <row r="4" spans="1:7" ht="18.75" x14ac:dyDescent="0.3">
      <c r="C4" s="17" t="s">
        <v>34</v>
      </c>
      <c r="D4" s="1" t="s">
        <v>26</v>
      </c>
      <c r="E4" s="1"/>
    </row>
    <row r="6" spans="1:7" ht="18.75" x14ac:dyDescent="0.3">
      <c r="A6" s="18" t="s">
        <v>24</v>
      </c>
      <c r="B6" s="19"/>
      <c r="C6" s="19"/>
      <c r="D6" s="19"/>
      <c r="E6" s="19"/>
    </row>
    <row r="7" spans="1:7" ht="18.75" x14ac:dyDescent="0.3">
      <c r="A7" s="20" t="s">
        <v>28</v>
      </c>
      <c r="B7" s="20"/>
      <c r="C7" s="20"/>
      <c r="D7" s="20"/>
      <c r="E7" s="20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75" x14ac:dyDescent="0.2">
      <c r="A10" s="4" t="s">
        <v>32</v>
      </c>
      <c r="B10" s="4" t="s">
        <v>33</v>
      </c>
      <c r="C10" s="15" t="s">
        <v>29</v>
      </c>
      <c r="D10" s="15" t="s">
        <v>23</v>
      </c>
      <c r="E10" s="15" t="s">
        <v>25</v>
      </c>
      <c r="F10" s="13" t="s">
        <v>30</v>
      </c>
      <c r="G10" s="13" t="s">
        <v>31</v>
      </c>
    </row>
    <row r="11" spans="1:7" ht="56.25" x14ac:dyDescent="0.2">
      <c r="A11" s="4" t="s">
        <v>3</v>
      </c>
      <c r="B11" s="5" t="s">
        <v>4</v>
      </c>
      <c r="C11" s="16">
        <f>C12</f>
        <v>120441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120441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-14815633</v>
      </c>
      <c r="D13" s="14" t="e">
        <f t="shared" si="0"/>
        <v>#REF!</v>
      </c>
      <c r="E13" s="14" t="e">
        <f t="shared" si="0"/>
        <v>#REF!</v>
      </c>
      <c r="F13" s="16">
        <f>F14</f>
        <v>-11397900</v>
      </c>
      <c r="G13" s="16">
        <f t="shared" si="0"/>
        <v>-11251900</v>
      </c>
    </row>
    <row r="14" spans="1:7" ht="37.5" x14ac:dyDescent="0.2">
      <c r="A14" s="6" t="s">
        <v>9</v>
      </c>
      <c r="B14" s="7" t="s">
        <v>10</v>
      </c>
      <c r="C14" s="16">
        <f t="shared" si="0"/>
        <v>-14815633</v>
      </c>
      <c r="D14" s="14" t="e">
        <f t="shared" si="0"/>
        <v>#REF!</v>
      </c>
      <c r="E14" s="14" t="e">
        <f t="shared" si="0"/>
        <v>#REF!</v>
      </c>
      <c r="F14" s="16">
        <f t="shared" si="0"/>
        <v>-11397900</v>
      </c>
      <c r="G14" s="16">
        <f t="shared" si="0"/>
        <v>-11251900</v>
      </c>
    </row>
    <row r="15" spans="1:7" ht="37.5" x14ac:dyDescent="0.2">
      <c r="A15" s="6" t="s">
        <v>11</v>
      </c>
      <c r="B15" s="7" t="s">
        <v>12</v>
      </c>
      <c r="C15" s="16">
        <f t="shared" si="0"/>
        <v>-14815633</v>
      </c>
      <c r="D15" s="14" t="e">
        <f t="shared" si="0"/>
        <v>#REF!</v>
      </c>
      <c r="E15" s="14" t="e">
        <f t="shared" si="0"/>
        <v>#REF!</v>
      </c>
      <c r="F15" s="16">
        <f t="shared" si="0"/>
        <v>-11397900</v>
      </c>
      <c r="G15" s="16">
        <f t="shared" si="0"/>
        <v>-11251900</v>
      </c>
    </row>
    <row r="16" spans="1:7" ht="37.5" x14ac:dyDescent="0.2">
      <c r="A16" s="6" t="s">
        <v>13</v>
      </c>
      <c r="B16" s="7" t="s">
        <v>14</v>
      </c>
      <c r="C16" s="16">
        <v>-14815633</v>
      </c>
      <c r="D16" s="14" t="e">
        <f>-#REF!</f>
        <v>#REF!</v>
      </c>
      <c r="E16" s="14" t="e">
        <f>-#REF!</f>
        <v>#REF!</v>
      </c>
      <c r="F16" s="16">
        <v>-11397900</v>
      </c>
      <c r="G16" s="16">
        <v>-11251900</v>
      </c>
    </row>
    <row r="17" spans="1:7" ht="18.75" x14ac:dyDescent="0.2">
      <c r="A17" s="6" t="s">
        <v>15</v>
      </c>
      <c r="B17" s="7" t="s">
        <v>16</v>
      </c>
      <c r="C17" s="16">
        <f>C18</f>
        <v>14936074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11397900</v>
      </c>
      <c r="G17" s="16">
        <f t="shared" si="1"/>
        <v>11251900</v>
      </c>
    </row>
    <row r="18" spans="1:7" ht="37.5" x14ac:dyDescent="0.2">
      <c r="A18" s="6" t="s">
        <v>17</v>
      </c>
      <c r="B18" s="7" t="s">
        <v>18</v>
      </c>
      <c r="C18" s="16">
        <f t="shared" si="1"/>
        <v>14936074</v>
      </c>
      <c r="D18" s="14" t="e">
        <f t="shared" si="1"/>
        <v>#REF!</v>
      </c>
      <c r="E18" s="14" t="e">
        <f t="shared" si="1"/>
        <v>#REF!</v>
      </c>
      <c r="F18" s="16">
        <f>F19</f>
        <v>11397900</v>
      </c>
      <c r="G18" s="16">
        <f t="shared" si="1"/>
        <v>11251900</v>
      </c>
    </row>
    <row r="19" spans="1:7" ht="37.5" x14ac:dyDescent="0.2">
      <c r="A19" s="6" t="s">
        <v>19</v>
      </c>
      <c r="B19" s="7" t="s">
        <v>20</v>
      </c>
      <c r="C19" s="16">
        <f t="shared" si="1"/>
        <v>14936074</v>
      </c>
      <c r="D19" s="14" t="e">
        <f t="shared" si="1"/>
        <v>#REF!</v>
      </c>
      <c r="E19" s="14" t="e">
        <f t="shared" si="1"/>
        <v>#REF!</v>
      </c>
      <c r="F19" s="16">
        <f>F20</f>
        <v>11397900</v>
      </c>
      <c r="G19" s="16">
        <f t="shared" si="1"/>
        <v>11251900</v>
      </c>
    </row>
    <row r="20" spans="1:7" ht="37.5" x14ac:dyDescent="0.2">
      <c r="A20" s="6" t="s">
        <v>21</v>
      </c>
      <c r="B20" s="7" t="s">
        <v>22</v>
      </c>
      <c r="C20" s="16">
        <v>14936074</v>
      </c>
      <c r="D20" s="14" t="e">
        <f>#REF!</f>
        <v>#REF!</v>
      </c>
      <c r="E20" s="14" t="e">
        <f>#REF!</f>
        <v>#REF!</v>
      </c>
      <c r="F20" s="16">
        <v>11397900</v>
      </c>
      <c r="G20" s="16">
        <v>11251900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6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zoomScale="75" workbookViewId="0"/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3.28515625" style="21" customWidth="1"/>
    <col min="7" max="7" width="14.42578125" style="21" customWidth="1"/>
  </cols>
  <sheetData>
    <row r="1" spans="1:7" ht="18.75" x14ac:dyDescent="0.3">
      <c r="B1" s="1" t="s">
        <v>203</v>
      </c>
      <c r="C1" s="29" t="s">
        <v>202</v>
      </c>
      <c r="D1" s="29"/>
      <c r="E1" s="29"/>
    </row>
    <row r="2" spans="1:7" ht="18.75" x14ac:dyDescent="0.3">
      <c r="B2" s="1" t="s">
        <v>201</v>
      </c>
      <c r="C2" s="29" t="s">
        <v>200</v>
      </c>
      <c r="D2" s="29"/>
      <c r="E2" s="29"/>
    </row>
    <row r="3" spans="1:7" ht="18.75" x14ac:dyDescent="0.3">
      <c r="B3" s="1" t="s">
        <v>199</v>
      </c>
      <c r="C3" s="29" t="s">
        <v>198</v>
      </c>
      <c r="D3" s="29"/>
      <c r="E3" s="29"/>
    </row>
    <row r="4" spans="1:7" ht="18.75" x14ac:dyDescent="0.3">
      <c r="A4" s="85"/>
      <c r="B4" s="1" t="s">
        <v>197</v>
      </c>
      <c r="C4" s="17" t="s">
        <v>34</v>
      </c>
      <c r="D4" s="29"/>
      <c r="E4" s="29"/>
    </row>
    <row r="5" spans="1:7" ht="18.75" x14ac:dyDescent="0.3">
      <c r="A5" s="85"/>
      <c r="B5" s="2"/>
      <c r="C5" s="28"/>
      <c r="D5" s="28"/>
      <c r="E5" s="28"/>
    </row>
    <row r="6" spans="1:7" ht="18.75" customHeight="1" x14ac:dyDescent="0.2">
      <c r="A6" s="19" t="s">
        <v>196</v>
      </c>
      <c r="B6" s="19"/>
      <c r="C6" s="19"/>
      <c r="D6" s="19"/>
      <c r="E6" s="19"/>
      <c r="F6" s="19"/>
      <c r="G6" s="19"/>
    </row>
    <row r="7" spans="1:7" ht="18.75" customHeight="1" x14ac:dyDescent="0.2">
      <c r="A7" s="19"/>
      <c r="B7" s="19"/>
      <c r="C7" s="19"/>
      <c r="D7" s="19"/>
      <c r="E7" s="19"/>
      <c r="F7" s="19"/>
      <c r="G7" s="19"/>
    </row>
    <row r="8" spans="1:7" ht="18.75" x14ac:dyDescent="0.3">
      <c r="A8" s="84"/>
      <c r="E8" s="83" t="s">
        <v>2</v>
      </c>
    </row>
    <row r="9" spans="1:7" ht="18.75" x14ac:dyDescent="0.3">
      <c r="A9" s="84"/>
      <c r="E9" s="83"/>
    </row>
    <row r="10" spans="1:7" ht="49.5" x14ac:dyDescent="0.2">
      <c r="A10" s="82" t="s">
        <v>195</v>
      </c>
      <c r="B10" s="81" t="s">
        <v>194</v>
      </c>
      <c r="C10" s="80" t="s">
        <v>29</v>
      </c>
      <c r="D10" s="80" t="s">
        <v>25</v>
      </c>
      <c r="E10" s="80" t="s">
        <v>25</v>
      </c>
      <c r="F10" s="79" t="s">
        <v>30</v>
      </c>
      <c r="G10" s="79" t="s">
        <v>31</v>
      </c>
    </row>
    <row r="11" spans="1:7" x14ac:dyDescent="0.2">
      <c r="A11" s="41" t="s">
        <v>193</v>
      </c>
      <c r="B11" s="31" t="s">
        <v>192</v>
      </c>
      <c r="C11" s="30">
        <f>C12+C18+C28+C36+C50+C54+C56</f>
        <v>4736000</v>
      </c>
      <c r="D11" s="30" t="e">
        <f>D12+D18+D28+D36+D50+D54+#REF!+D43</f>
        <v>#REF!</v>
      </c>
      <c r="E11" s="30" t="e">
        <f>E12+E18+E28+E36+E50+E54+#REF!+E43</f>
        <v>#REF!</v>
      </c>
      <c r="F11" s="30">
        <f>F12+F18+F28+F36+F50+F54</f>
        <v>4408000</v>
      </c>
      <c r="G11" s="30">
        <f>G12+G18+G28+G36+G50+G54</f>
        <v>4388000</v>
      </c>
    </row>
    <row r="12" spans="1:7" x14ac:dyDescent="0.2">
      <c r="A12" s="32" t="s">
        <v>191</v>
      </c>
      <c r="B12" s="40" t="s">
        <v>190</v>
      </c>
      <c r="C12" s="30">
        <f>C13</f>
        <v>1960000</v>
      </c>
      <c r="D12" s="30">
        <f>D13</f>
        <v>0</v>
      </c>
      <c r="E12" s="30">
        <f>E13</f>
        <v>0</v>
      </c>
      <c r="F12" s="30">
        <f>F13</f>
        <v>1982000</v>
      </c>
      <c r="G12" s="30">
        <f>G13</f>
        <v>1989000</v>
      </c>
    </row>
    <row r="13" spans="1:7" x14ac:dyDescent="0.2">
      <c r="A13" s="32" t="s">
        <v>189</v>
      </c>
      <c r="B13" s="40" t="s">
        <v>188</v>
      </c>
      <c r="C13" s="30">
        <f>C14+C16</f>
        <v>1960000</v>
      </c>
      <c r="D13" s="30">
        <f>D14</f>
        <v>0</v>
      </c>
      <c r="E13" s="30">
        <f>E14</f>
        <v>0</v>
      </c>
      <c r="F13" s="30">
        <f>F14+F16</f>
        <v>1982000</v>
      </c>
      <c r="G13" s="30">
        <f>G14+G16</f>
        <v>1989000</v>
      </c>
    </row>
    <row r="14" spans="1:7" ht="63" x14ac:dyDescent="0.25">
      <c r="A14" s="78" t="s">
        <v>187</v>
      </c>
      <c r="B14" s="40" t="s">
        <v>185</v>
      </c>
      <c r="C14" s="30">
        <f>C15</f>
        <v>1940000</v>
      </c>
      <c r="D14" s="30">
        <f>D15</f>
        <v>0</v>
      </c>
      <c r="E14" s="30">
        <f>E15</f>
        <v>0</v>
      </c>
      <c r="F14" s="30">
        <f>F15</f>
        <v>1960000</v>
      </c>
      <c r="G14" s="30">
        <f>G15</f>
        <v>1965000</v>
      </c>
    </row>
    <row r="15" spans="1:7" ht="67.5" customHeight="1" x14ac:dyDescent="0.25">
      <c r="A15" s="77" t="s">
        <v>186</v>
      </c>
      <c r="B15" s="46" t="s">
        <v>185</v>
      </c>
      <c r="C15" s="43">
        <v>1940000</v>
      </c>
      <c r="D15" s="43"/>
      <c r="E15" s="43"/>
      <c r="F15" s="42">
        <v>1960000</v>
      </c>
      <c r="G15" s="42">
        <v>1965000</v>
      </c>
    </row>
    <row r="16" spans="1:7" ht="34.5" customHeight="1" x14ac:dyDescent="0.25">
      <c r="A16" s="76" t="s">
        <v>184</v>
      </c>
      <c r="B16" s="46" t="s">
        <v>183</v>
      </c>
      <c r="C16" s="43">
        <f>C17</f>
        <v>20000</v>
      </c>
      <c r="D16" s="43"/>
      <c r="E16" s="43"/>
      <c r="F16" s="42">
        <f>F17</f>
        <v>22000</v>
      </c>
      <c r="G16" s="42">
        <f>G17</f>
        <v>24000</v>
      </c>
    </row>
    <row r="17" spans="1:7" ht="63" x14ac:dyDescent="0.25">
      <c r="A17" s="76" t="s">
        <v>182</v>
      </c>
      <c r="B17" s="46" t="s">
        <v>181</v>
      </c>
      <c r="C17" s="43">
        <v>20000</v>
      </c>
      <c r="D17" s="43"/>
      <c r="E17" s="43"/>
      <c r="F17" s="42">
        <v>22000</v>
      </c>
      <c r="G17" s="42">
        <v>24000</v>
      </c>
    </row>
    <row r="18" spans="1:7" ht="31.5" x14ac:dyDescent="0.2">
      <c r="A18" s="32" t="s">
        <v>180</v>
      </c>
      <c r="B18" s="40" t="s">
        <v>179</v>
      </c>
      <c r="C18" s="30">
        <f>C19</f>
        <v>1183000</v>
      </c>
      <c r="D18" s="30">
        <f>D19</f>
        <v>4000</v>
      </c>
      <c r="E18" s="30">
        <f>E19</f>
        <v>4000</v>
      </c>
      <c r="F18" s="30">
        <f>F19</f>
        <v>1222000</v>
      </c>
      <c r="G18" s="30">
        <f>G19</f>
        <v>1271000</v>
      </c>
    </row>
    <row r="19" spans="1:7" ht="31.5" x14ac:dyDescent="0.2">
      <c r="A19" s="45" t="s">
        <v>178</v>
      </c>
      <c r="B19" s="74" t="s">
        <v>177</v>
      </c>
      <c r="C19" s="43">
        <f>C20+C22+C24+C26</f>
        <v>1183000</v>
      </c>
      <c r="D19" s="43">
        <f>D20+D22+D24+D26</f>
        <v>4000</v>
      </c>
      <c r="E19" s="43">
        <f>E20+E22+E24+E26</f>
        <v>4000</v>
      </c>
      <c r="F19" s="43">
        <f>F20+F22+F24+F26</f>
        <v>1222000</v>
      </c>
      <c r="G19" s="43">
        <f>G20+G22+G24+G26</f>
        <v>1271000</v>
      </c>
    </row>
    <row r="20" spans="1:7" ht="63" x14ac:dyDescent="0.2">
      <c r="A20" s="45" t="s">
        <v>176</v>
      </c>
      <c r="B20" s="75" t="s">
        <v>175</v>
      </c>
      <c r="C20" s="43">
        <f>C21</f>
        <v>543000</v>
      </c>
      <c r="D20" s="43"/>
      <c r="E20" s="43"/>
      <c r="F20" s="42">
        <f>F21</f>
        <v>562000</v>
      </c>
      <c r="G20" s="42">
        <f>G21</f>
        <v>588000</v>
      </c>
    </row>
    <row r="21" spans="1:7" ht="96" customHeight="1" x14ac:dyDescent="0.2">
      <c r="A21" s="45" t="s">
        <v>174</v>
      </c>
      <c r="B21" s="75" t="s">
        <v>173</v>
      </c>
      <c r="C21" s="43">
        <v>543000</v>
      </c>
      <c r="D21" s="43"/>
      <c r="E21" s="43"/>
      <c r="F21" s="42">
        <v>562000</v>
      </c>
      <c r="G21" s="42">
        <v>588000</v>
      </c>
    </row>
    <row r="22" spans="1:7" ht="86.25" customHeight="1" x14ac:dyDescent="0.2">
      <c r="A22" s="45" t="s">
        <v>172</v>
      </c>
      <c r="B22" s="74" t="s">
        <v>171</v>
      </c>
      <c r="C22" s="43">
        <v>3000</v>
      </c>
      <c r="D22" s="43">
        <v>4000</v>
      </c>
      <c r="E22" s="43">
        <v>4000</v>
      </c>
      <c r="F22" s="43">
        <v>3000</v>
      </c>
      <c r="G22" s="43">
        <v>3000</v>
      </c>
    </row>
    <row r="23" spans="1:7" ht="117.75" customHeight="1" x14ac:dyDescent="0.2">
      <c r="A23" s="45" t="s">
        <v>170</v>
      </c>
      <c r="B23" s="74" t="s">
        <v>169</v>
      </c>
      <c r="C23" s="43">
        <v>3000</v>
      </c>
      <c r="D23" s="43">
        <v>4000</v>
      </c>
      <c r="E23" s="43">
        <v>4000</v>
      </c>
      <c r="F23" s="43">
        <v>3000</v>
      </c>
      <c r="G23" s="43">
        <v>3000</v>
      </c>
    </row>
    <row r="24" spans="1:7" ht="68.25" customHeight="1" x14ac:dyDescent="0.2">
      <c r="A24" s="45" t="s">
        <v>168</v>
      </c>
      <c r="B24" s="74" t="s">
        <v>167</v>
      </c>
      <c r="C24" s="43">
        <f>C25</f>
        <v>715000</v>
      </c>
      <c r="D24" s="43"/>
      <c r="E24" s="43"/>
      <c r="F24" s="42">
        <f>F25</f>
        <v>737000</v>
      </c>
      <c r="G24" s="42">
        <f>G25</f>
        <v>770000</v>
      </c>
    </row>
    <row r="25" spans="1:7" ht="105" customHeight="1" x14ac:dyDescent="0.2">
      <c r="A25" s="45" t="s">
        <v>166</v>
      </c>
      <c r="B25" s="74" t="s">
        <v>165</v>
      </c>
      <c r="C25" s="43">
        <v>715000</v>
      </c>
      <c r="D25" s="43"/>
      <c r="E25" s="43"/>
      <c r="F25" s="42">
        <v>737000</v>
      </c>
      <c r="G25" s="42">
        <v>770000</v>
      </c>
    </row>
    <row r="26" spans="1:7" ht="63" x14ac:dyDescent="0.2">
      <c r="A26" s="73" t="s">
        <v>164</v>
      </c>
      <c r="B26" s="72" t="s">
        <v>163</v>
      </c>
      <c r="C26" s="30">
        <f>C27</f>
        <v>-78000</v>
      </c>
      <c r="D26" s="30"/>
      <c r="E26" s="30"/>
      <c r="F26" s="33">
        <f>F27</f>
        <v>-80000</v>
      </c>
      <c r="G26" s="33">
        <f>G27</f>
        <v>-90000</v>
      </c>
    </row>
    <row r="27" spans="1:7" ht="94.5" x14ac:dyDescent="0.2">
      <c r="A27" s="73" t="s">
        <v>162</v>
      </c>
      <c r="B27" s="72" t="s">
        <v>161</v>
      </c>
      <c r="C27" s="30">
        <v>-78000</v>
      </c>
      <c r="D27" s="30"/>
      <c r="E27" s="30"/>
      <c r="F27" s="33">
        <v>-80000</v>
      </c>
      <c r="G27" s="33">
        <v>-90000</v>
      </c>
    </row>
    <row r="28" spans="1:7" x14ac:dyDescent="0.2">
      <c r="A28" s="32" t="s">
        <v>160</v>
      </c>
      <c r="B28" s="40" t="s">
        <v>159</v>
      </c>
      <c r="C28" s="30">
        <f>C29</f>
        <v>40000</v>
      </c>
      <c r="D28" s="30" t="e">
        <f>D29+#REF!</f>
        <v>#REF!</v>
      </c>
      <c r="E28" s="30" t="e">
        <f>E29+#REF!</f>
        <v>#REF!</v>
      </c>
      <c r="F28" s="30">
        <f>F29</f>
        <v>40000</v>
      </c>
      <c r="G28" s="30">
        <f>G29</f>
        <v>45000</v>
      </c>
    </row>
    <row r="29" spans="1:7" ht="31.5" x14ac:dyDescent="0.2">
      <c r="A29" s="32" t="s">
        <v>158</v>
      </c>
      <c r="B29" s="40" t="s">
        <v>157</v>
      </c>
      <c r="C29" s="30">
        <f>C32+C33</f>
        <v>40000</v>
      </c>
      <c r="D29" s="30">
        <f>D30+D31</f>
        <v>0</v>
      </c>
      <c r="E29" s="30">
        <f>E30+E31</f>
        <v>0</v>
      </c>
      <c r="F29" s="30">
        <f>F32+F34</f>
        <v>40000</v>
      </c>
      <c r="G29" s="30">
        <f>G32+G33</f>
        <v>45000</v>
      </c>
    </row>
    <row r="30" spans="1:7" ht="31.5" x14ac:dyDescent="0.2">
      <c r="A30" s="32" t="s">
        <v>156</v>
      </c>
      <c r="B30" s="40" t="s">
        <v>153</v>
      </c>
      <c r="C30" s="30">
        <v>20000</v>
      </c>
      <c r="D30" s="30"/>
      <c r="E30" s="30"/>
      <c r="F30" s="33">
        <v>20000</v>
      </c>
      <c r="G30" s="33">
        <v>20000</v>
      </c>
    </row>
    <row r="31" spans="1:7" ht="31.5" x14ac:dyDescent="0.2">
      <c r="A31" s="32" t="s">
        <v>155</v>
      </c>
      <c r="B31" s="40" t="s">
        <v>153</v>
      </c>
      <c r="C31" s="30">
        <v>20000</v>
      </c>
      <c r="D31" s="30"/>
      <c r="E31" s="30"/>
      <c r="F31" s="33">
        <v>20000</v>
      </c>
      <c r="G31" s="33">
        <v>20000</v>
      </c>
    </row>
    <row r="32" spans="1:7" ht="31.5" x14ac:dyDescent="0.2">
      <c r="A32" s="32" t="s">
        <v>154</v>
      </c>
      <c r="B32" s="40" t="s">
        <v>153</v>
      </c>
      <c r="C32" s="30">
        <v>20000</v>
      </c>
      <c r="D32" s="30"/>
      <c r="E32" s="30"/>
      <c r="F32" s="33">
        <v>20000</v>
      </c>
      <c r="G32" s="33">
        <v>20000</v>
      </c>
    </row>
    <row r="33" spans="1:7" ht="31.5" x14ac:dyDescent="0.25">
      <c r="A33" s="71" t="s">
        <v>152</v>
      </c>
      <c r="B33" s="70" t="s">
        <v>151</v>
      </c>
      <c r="C33" s="69">
        <f>C34</f>
        <v>20000</v>
      </c>
      <c r="D33" s="30"/>
      <c r="E33" s="30"/>
      <c r="F33" s="33">
        <f>F34</f>
        <v>20000</v>
      </c>
      <c r="G33" s="33">
        <f>G35</f>
        <v>25000</v>
      </c>
    </row>
    <row r="34" spans="1:7" ht="63" x14ac:dyDescent="0.25">
      <c r="A34" s="71" t="s">
        <v>150</v>
      </c>
      <c r="B34" s="70" t="s">
        <v>149</v>
      </c>
      <c r="C34" s="69">
        <f>C35</f>
        <v>20000</v>
      </c>
      <c r="D34" s="30"/>
      <c r="E34" s="30"/>
      <c r="F34" s="33">
        <f>F35</f>
        <v>20000</v>
      </c>
      <c r="G34" s="33">
        <f>G35</f>
        <v>25000</v>
      </c>
    </row>
    <row r="35" spans="1:7" ht="78.75" x14ac:dyDescent="0.25">
      <c r="A35" s="71" t="s">
        <v>148</v>
      </c>
      <c r="B35" s="70" t="s">
        <v>147</v>
      </c>
      <c r="C35" s="69">
        <v>20000</v>
      </c>
      <c r="D35" s="69">
        <v>2000</v>
      </c>
      <c r="E35" s="69">
        <v>2000</v>
      </c>
      <c r="F35" s="69">
        <v>20000</v>
      </c>
      <c r="G35" s="69">
        <v>25000</v>
      </c>
    </row>
    <row r="36" spans="1:7" x14ac:dyDescent="0.2">
      <c r="A36" s="32" t="s">
        <v>146</v>
      </c>
      <c r="B36" s="40" t="s">
        <v>145</v>
      </c>
      <c r="C36" s="30">
        <f>C37+C43</f>
        <v>1250000</v>
      </c>
      <c r="D36" s="30">
        <f>D37</f>
        <v>0</v>
      </c>
      <c r="E36" s="30">
        <f>E37</f>
        <v>0</v>
      </c>
      <c r="F36" s="30">
        <f>F37+F43</f>
        <v>1161000</v>
      </c>
      <c r="G36" s="30">
        <f>G37+G43</f>
        <v>1080000</v>
      </c>
    </row>
    <row r="37" spans="1:7" x14ac:dyDescent="0.2">
      <c r="A37" s="32" t="s">
        <v>144</v>
      </c>
      <c r="B37" s="40" t="s">
        <v>143</v>
      </c>
      <c r="C37" s="30">
        <f>C38</f>
        <v>170000</v>
      </c>
      <c r="D37" s="30">
        <f>D38</f>
        <v>0</v>
      </c>
      <c r="E37" s="30">
        <f>E38</f>
        <v>0</v>
      </c>
      <c r="F37" s="30">
        <f>F38</f>
        <v>170000</v>
      </c>
      <c r="G37" s="30">
        <f>G38</f>
        <v>170000</v>
      </c>
    </row>
    <row r="38" spans="1:7" ht="39" customHeight="1" x14ac:dyDescent="0.2">
      <c r="A38" s="32" t="s">
        <v>142</v>
      </c>
      <c r="B38" s="40" t="s">
        <v>134</v>
      </c>
      <c r="C38" s="30">
        <f>C42</f>
        <v>170000</v>
      </c>
      <c r="D38" s="30"/>
      <c r="E38" s="30"/>
      <c r="F38" s="33">
        <f>F42</f>
        <v>170000</v>
      </c>
      <c r="G38" s="33">
        <f>G42</f>
        <v>170000</v>
      </c>
    </row>
    <row r="39" spans="1:7" hidden="1" x14ac:dyDescent="0.2">
      <c r="A39" s="32" t="s">
        <v>141</v>
      </c>
      <c r="B39" s="40" t="s">
        <v>140</v>
      </c>
      <c r="C39" s="30">
        <f>C40+C41</f>
        <v>0</v>
      </c>
      <c r="D39" s="30">
        <f>D40+D41</f>
        <v>0</v>
      </c>
      <c r="E39" s="30">
        <f>E40+E41</f>
        <v>0</v>
      </c>
      <c r="F39" s="33"/>
      <c r="G39" s="33"/>
    </row>
    <row r="40" spans="1:7" hidden="1" x14ac:dyDescent="0.2">
      <c r="A40" s="32" t="s">
        <v>139</v>
      </c>
      <c r="B40" s="40" t="s">
        <v>138</v>
      </c>
      <c r="C40" s="30"/>
      <c r="D40" s="30"/>
      <c r="E40" s="30"/>
      <c r="F40" s="33"/>
      <c r="G40" s="33"/>
    </row>
    <row r="41" spans="1:7" hidden="1" x14ac:dyDescent="0.2">
      <c r="A41" s="32" t="s">
        <v>137</v>
      </c>
      <c r="B41" s="40" t="s">
        <v>136</v>
      </c>
      <c r="C41" s="30"/>
      <c r="D41" s="30"/>
      <c r="E41" s="30"/>
      <c r="F41" s="33"/>
      <c r="G41" s="33"/>
    </row>
    <row r="42" spans="1:7" ht="36" customHeight="1" x14ac:dyDescent="0.2">
      <c r="A42" s="32" t="s">
        <v>135</v>
      </c>
      <c r="B42" s="40" t="s">
        <v>134</v>
      </c>
      <c r="C42" s="30">
        <v>170000</v>
      </c>
      <c r="D42" s="30"/>
      <c r="E42" s="30"/>
      <c r="F42" s="33">
        <v>170000</v>
      </c>
      <c r="G42" s="33">
        <v>170000</v>
      </c>
    </row>
    <row r="43" spans="1:7" x14ac:dyDescent="0.2">
      <c r="A43" s="67" t="s">
        <v>133</v>
      </c>
      <c r="B43" s="40" t="s">
        <v>132</v>
      </c>
      <c r="C43" s="30">
        <f>C44+C47</f>
        <v>1080000</v>
      </c>
      <c r="D43" s="30" t="e">
        <f>D49+#REF!</f>
        <v>#REF!</v>
      </c>
      <c r="E43" s="30" t="e">
        <f>E49+#REF!</f>
        <v>#REF!</v>
      </c>
      <c r="F43" s="30">
        <f>F44+F47</f>
        <v>991000</v>
      </c>
      <c r="G43" s="30">
        <f>G44+G47</f>
        <v>910000</v>
      </c>
    </row>
    <row r="44" spans="1:7" x14ac:dyDescent="0.2">
      <c r="A44" s="67" t="s">
        <v>131</v>
      </c>
      <c r="B44" s="40" t="s">
        <v>130</v>
      </c>
      <c r="C44" s="43">
        <f>C45</f>
        <v>85000</v>
      </c>
      <c r="D44" s="43">
        <v>249000</v>
      </c>
      <c r="E44" s="43">
        <v>249000</v>
      </c>
      <c r="F44" s="43">
        <f>F45</f>
        <v>85000</v>
      </c>
      <c r="G44" s="43">
        <f>G45</f>
        <v>85000</v>
      </c>
    </row>
    <row r="45" spans="1:7" ht="31.5" x14ac:dyDescent="0.2">
      <c r="A45" s="67" t="s">
        <v>129</v>
      </c>
      <c r="B45" s="40" t="s">
        <v>128</v>
      </c>
      <c r="C45" s="43">
        <f>C46</f>
        <v>85000</v>
      </c>
      <c r="D45" s="43"/>
      <c r="E45" s="43"/>
      <c r="F45" s="43">
        <f>F46</f>
        <v>85000</v>
      </c>
      <c r="G45" s="43">
        <f>G46</f>
        <v>85000</v>
      </c>
    </row>
    <row r="46" spans="1:7" ht="63" x14ac:dyDescent="0.2">
      <c r="A46" s="67" t="s">
        <v>127</v>
      </c>
      <c r="B46" s="40" t="s">
        <v>126</v>
      </c>
      <c r="C46" s="43">
        <v>85000</v>
      </c>
      <c r="D46" s="43"/>
      <c r="E46" s="43"/>
      <c r="F46" s="43">
        <v>85000</v>
      </c>
      <c r="G46" s="43">
        <v>85000</v>
      </c>
    </row>
    <row r="47" spans="1:7" x14ac:dyDescent="0.2">
      <c r="A47" s="67" t="s">
        <v>125</v>
      </c>
      <c r="B47" s="40" t="s">
        <v>124</v>
      </c>
      <c r="C47" s="43">
        <f>C48</f>
        <v>995000</v>
      </c>
      <c r="D47" s="43"/>
      <c r="E47" s="43"/>
      <c r="F47" s="43">
        <f>F48</f>
        <v>906000</v>
      </c>
      <c r="G47" s="43">
        <f>G48</f>
        <v>825000</v>
      </c>
    </row>
    <row r="48" spans="1:7" ht="31.5" x14ac:dyDescent="0.2">
      <c r="A48" s="67" t="s">
        <v>122</v>
      </c>
      <c r="B48" s="40" t="s">
        <v>123</v>
      </c>
      <c r="C48" s="43">
        <f>C49</f>
        <v>995000</v>
      </c>
      <c r="D48" s="43"/>
      <c r="E48" s="43"/>
      <c r="F48" s="43">
        <f>F49</f>
        <v>906000</v>
      </c>
      <c r="G48" s="43">
        <f>G49</f>
        <v>825000</v>
      </c>
    </row>
    <row r="49" spans="1:7" ht="63" x14ac:dyDescent="0.2">
      <c r="A49" s="68" t="s">
        <v>122</v>
      </c>
      <c r="B49" s="46" t="s">
        <v>121</v>
      </c>
      <c r="C49" s="43">
        <v>995000</v>
      </c>
      <c r="D49" s="43">
        <v>762000</v>
      </c>
      <c r="E49" s="43">
        <v>762000</v>
      </c>
      <c r="F49" s="43">
        <v>906000</v>
      </c>
      <c r="G49" s="43">
        <v>825000</v>
      </c>
    </row>
    <row r="50" spans="1:7" ht="31.5" x14ac:dyDescent="0.2">
      <c r="A50" s="32" t="s">
        <v>120</v>
      </c>
      <c r="B50" s="40" t="s">
        <v>119</v>
      </c>
      <c r="C50" s="30">
        <f>C52</f>
        <v>3000</v>
      </c>
      <c r="D50" s="30">
        <f>D51+D52</f>
        <v>3000</v>
      </c>
      <c r="E50" s="30">
        <f>E51+E52</f>
        <v>3000</v>
      </c>
      <c r="F50" s="30">
        <f>F51</f>
        <v>3000</v>
      </c>
      <c r="G50" s="30">
        <f>G51</f>
        <v>3000</v>
      </c>
    </row>
    <row r="51" spans="1:7" ht="78.75" x14ac:dyDescent="0.2">
      <c r="A51" s="67" t="s">
        <v>118</v>
      </c>
      <c r="B51" s="40" t="s">
        <v>117</v>
      </c>
      <c r="C51" s="30">
        <f>C52</f>
        <v>3000</v>
      </c>
      <c r="D51" s="30"/>
      <c r="E51" s="30"/>
      <c r="F51" s="33">
        <f>F52</f>
        <v>3000</v>
      </c>
      <c r="G51" s="33">
        <f>G52</f>
        <v>3000</v>
      </c>
    </row>
    <row r="52" spans="1:7" ht="78.75" x14ac:dyDescent="0.2">
      <c r="A52" s="66" t="s">
        <v>116</v>
      </c>
      <c r="B52" s="46" t="s">
        <v>115</v>
      </c>
      <c r="C52" s="43">
        <v>3000</v>
      </c>
      <c r="D52" s="43">
        <v>3000</v>
      </c>
      <c r="E52" s="43">
        <v>3000</v>
      </c>
      <c r="F52" s="43">
        <v>3000</v>
      </c>
      <c r="G52" s="43">
        <v>3000</v>
      </c>
    </row>
    <row r="53" spans="1:7" ht="63" x14ac:dyDescent="0.2">
      <c r="A53" s="66" t="s">
        <v>114</v>
      </c>
      <c r="B53" s="46" t="s">
        <v>113</v>
      </c>
      <c r="C53" s="43">
        <v>3000</v>
      </c>
      <c r="D53" s="43">
        <v>3000</v>
      </c>
      <c r="E53" s="43">
        <v>3000</v>
      </c>
      <c r="F53" s="43">
        <v>3000</v>
      </c>
      <c r="G53" s="43">
        <v>3000</v>
      </c>
    </row>
    <row r="54" spans="1:7" ht="31.5" x14ac:dyDescent="0.2">
      <c r="A54" s="32" t="s">
        <v>112</v>
      </c>
      <c r="B54" s="40" t="s">
        <v>111</v>
      </c>
      <c r="C54" s="30">
        <f>C55</f>
        <v>0</v>
      </c>
      <c r="D54" s="30">
        <f>D55</f>
        <v>0</v>
      </c>
      <c r="E54" s="30">
        <f>E55</f>
        <v>0</v>
      </c>
      <c r="F54" s="30">
        <f>F55</f>
        <v>0</v>
      </c>
      <c r="G54" s="30">
        <f>G55</f>
        <v>0</v>
      </c>
    </row>
    <row r="55" spans="1:7" ht="31.5" x14ac:dyDescent="0.2">
      <c r="A55" s="32" t="s">
        <v>110</v>
      </c>
      <c r="B55" s="40" t="s">
        <v>109</v>
      </c>
      <c r="C55" s="30">
        <v>0</v>
      </c>
      <c r="D55" s="30"/>
      <c r="E55" s="30"/>
      <c r="F55" s="33">
        <v>0</v>
      </c>
      <c r="G55" s="33">
        <v>0</v>
      </c>
    </row>
    <row r="56" spans="1:7" x14ac:dyDescent="0.2">
      <c r="A56" s="65" t="s">
        <v>108</v>
      </c>
      <c r="B56" s="64" t="s">
        <v>107</v>
      </c>
      <c r="C56" s="30">
        <f>C57</f>
        <v>300000</v>
      </c>
      <c r="D56" s="30"/>
      <c r="E56" s="30"/>
      <c r="F56" s="33">
        <v>0</v>
      </c>
      <c r="G56" s="33">
        <v>0</v>
      </c>
    </row>
    <row r="57" spans="1:7" x14ac:dyDescent="0.2">
      <c r="A57" s="32" t="s">
        <v>106</v>
      </c>
      <c r="B57" s="64" t="s">
        <v>105</v>
      </c>
      <c r="C57" s="30">
        <f>C58</f>
        <v>300000</v>
      </c>
      <c r="D57" s="30"/>
      <c r="E57" s="30"/>
      <c r="F57" s="33">
        <v>0</v>
      </c>
      <c r="G57" s="33">
        <v>0</v>
      </c>
    </row>
    <row r="58" spans="1:7" x14ac:dyDescent="0.2">
      <c r="A58" s="32" t="s">
        <v>104</v>
      </c>
      <c r="B58" s="64" t="s">
        <v>103</v>
      </c>
      <c r="C58" s="30">
        <f>C59</f>
        <v>300000</v>
      </c>
      <c r="D58" s="30"/>
      <c r="E58" s="30"/>
      <c r="F58" s="33">
        <v>0</v>
      </c>
      <c r="G58" s="33">
        <v>0</v>
      </c>
    </row>
    <row r="59" spans="1:7" ht="31.5" x14ac:dyDescent="0.2">
      <c r="A59" s="32" t="s">
        <v>102</v>
      </c>
      <c r="B59" s="64" t="s">
        <v>101</v>
      </c>
      <c r="C59" s="30">
        <v>300000</v>
      </c>
      <c r="D59" s="30"/>
      <c r="E59" s="30"/>
      <c r="F59" s="33">
        <v>0</v>
      </c>
      <c r="G59" s="33">
        <v>0</v>
      </c>
    </row>
    <row r="60" spans="1:7" x14ac:dyDescent="0.2">
      <c r="A60" s="41" t="s">
        <v>100</v>
      </c>
      <c r="B60" s="31" t="s">
        <v>99</v>
      </c>
      <c r="C60" s="30">
        <f>C61</f>
        <v>10079633</v>
      </c>
      <c r="D60" s="30" t="e">
        <f>D61+D62+D74+#REF!+D79</f>
        <v>#REF!</v>
      </c>
      <c r="E60" s="30" t="e">
        <f>E61+E62+E74+#REF!+E79</f>
        <v>#REF!</v>
      </c>
      <c r="F60" s="30">
        <f>F61</f>
        <v>6989900</v>
      </c>
      <c r="G60" s="30">
        <f>G61</f>
        <v>6863900</v>
      </c>
    </row>
    <row r="61" spans="1:7" ht="31.5" x14ac:dyDescent="0.2">
      <c r="A61" s="32" t="s">
        <v>98</v>
      </c>
      <c r="B61" s="40" t="s">
        <v>97</v>
      </c>
      <c r="C61" s="30">
        <f>C62+C74+C79+C69+C92</f>
        <v>10079633</v>
      </c>
      <c r="D61" s="30" t="e">
        <f>D62+D74+D79+#REF!</f>
        <v>#REF!</v>
      </c>
      <c r="E61" s="30" t="e">
        <f>E62+E74+E79+#REF!</f>
        <v>#REF!</v>
      </c>
      <c r="F61" s="30">
        <f>F62+F74+F79</f>
        <v>6989900</v>
      </c>
      <c r="G61" s="30">
        <f>G62+G74+G79</f>
        <v>6863900</v>
      </c>
    </row>
    <row r="62" spans="1:7" x14ac:dyDescent="0.2">
      <c r="A62" s="63" t="s">
        <v>96</v>
      </c>
      <c r="B62" s="31" t="s">
        <v>95</v>
      </c>
      <c r="C62" s="30">
        <f>C67+C63</f>
        <v>7385500</v>
      </c>
      <c r="D62" s="30" t="e">
        <f>D67+#REF!</f>
        <v>#REF!</v>
      </c>
      <c r="E62" s="30" t="e">
        <f>E67+#REF!</f>
        <v>#REF!</v>
      </c>
      <c r="F62" s="30">
        <f>F67+F63</f>
        <v>6732300</v>
      </c>
      <c r="G62" s="30">
        <f>G67+G63</f>
        <v>6596100</v>
      </c>
    </row>
    <row r="63" spans="1:7" x14ac:dyDescent="0.2">
      <c r="A63" s="52" t="s">
        <v>94</v>
      </c>
      <c r="B63" s="40" t="s">
        <v>93</v>
      </c>
      <c r="C63" s="30">
        <f>C64</f>
        <v>7336000</v>
      </c>
      <c r="D63" s="30"/>
      <c r="E63" s="30"/>
      <c r="F63" s="30">
        <f>F64</f>
        <v>6713000</v>
      </c>
      <c r="G63" s="30">
        <f>G64</f>
        <v>6577000</v>
      </c>
    </row>
    <row r="64" spans="1:7" ht="31.5" x14ac:dyDescent="0.2">
      <c r="A64" s="52" t="s">
        <v>92</v>
      </c>
      <c r="B64" s="40" t="s">
        <v>91</v>
      </c>
      <c r="C64" s="30">
        <v>7336000</v>
      </c>
      <c r="D64" s="30"/>
      <c r="E64" s="30"/>
      <c r="F64" s="30">
        <v>6713000</v>
      </c>
      <c r="G64" s="30">
        <v>6577000</v>
      </c>
    </row>
    <row r="65" spans="1:7" ht="31.5" x14ac:dyDescent="0.2">
      <c r="A65" s="47" t="s">
        <v>90</v>
      </c>
      <c r="B65" s="46" t="s">
        <v>89</v>
      </c>
      <c r="C65" s="42">
        <f>C66</f>
        <v>0</v>
      </c>
      <c r="D65" s="42">
        <f>D66</f>
        <v>0</v>
      </c>
      <c r="E65" s="42">
        <f>E66</f>
        <v>0</v>
      </c>
      <c r="F65" s="42">
        <f>F66</f>
        <v>0</v>
      </c>
      <c r="G65" s="42">
        <f>G66</f>
        <v>0</v>
      </c>
    </row>
    <row r="66" spans="1:7" ht="31.5" x14ac:dyDescent="0.2">
      <c r="A66" s="45" t="s">
        <v>88</v>
      </c>
      <c r="B66" s="44" t="s">
        <v>87</v>
      </c>
      <c r="C66" s="42">
        <v>0</v>
      </c>
      <c r="D66" s="42"/>
      <c r="E66" s="42"/>
      <c r="F66" s="42">
        <v>0</v>
      </c>
      <c r="G66" s="42">
        <v>0</v>
      </c>
    </row>
    <row r="67" spans="1:7" ht="31.5" x14ac:dyDescent="0.2">
      <c r="A67" s="54" t="s">
        <v>86</v>
      </c>
      <c r="B67" s="62" t="s">
        <v>85</v>
      </c>
      <c r="C67" s="43">
        <f>C68</f>
        <v>49500</v>
      </c>
      <c r="D67" s="43">
        <f>D68</f>
        <v>0</v>
      </c>
      <c r="E67" s="43">
        <f>E68</f>
        <v>0</v>
      </c>
      <c r="F67" s="43">
        <f>F68</f>
        <v>19300</v>
      </c>
      <c r="G67" s="43">
        <f>G68</f>
        <v>19100</v>
      </c>
    </row>
    <row r="68" spans="1:7" ht="31.5" x14ac:dyDescent="0.2">
      <c r="A68" s="53" t="s">
        <v>84</v>
      </c>
      <c r="B68" s="61" t="s">
        <v>83</v>
      </c>
      <c r="C68" s="42">
        <v>49500</v>
      </c>
      <c r="D68" s="42"/>
      <c r="E68" s="42"/>
      <c r="F68" s="42">
        <v>19300</v>
      </c>
      <c r="G68" s="42">
        <v>19100</v>
      </c>
    </row>
    <row r="69" spans="1:7" ht="31.5" x14ac:dyDescent="0.2">
      <c r="A69" s="60" t="s">
        <v>82</v>
      </c>
      <c r="B69" s="59" t="s">
        <v>81</v>
      </c>
      <c r="C69" s="42">
        <f>C71+C73</f>
        <v>1736600</v>
      </c>
      <c r="D69" s="42"/>
      <c r="E69" s="42"/>
      <c r="F69" s="42">
        <v>0</v>
      </c>
      <c r="G69" s="42">
        <v>0</v>
      </c>
    </row>
    <row r="70" spans="1:7" ht="47.25" x14ac:dyDescent="0.2">
      <c r="A70" s="54" t="s">
        <v>80</v>
      </c>
      <c r="B70" s="55" t="s">
        <v>79</v>
      </c>
      <c r="C70" s="42">
        <v>736600</v>
      </c>
      <c r="D70" s="42"/>
      <c r="E70" s="42"/>
      <c r="F70" s="42">
        <v>0</v>
      </c>
      <c r="G70" s="42">
        <v>0</v>
      </c>
    </row>
    <row r="71" spans="1:7" ht="48.75" customHeight="1" x14ac:dyDescent="0.2">
      <c r="A71" s="56" t="s">
        <v>78</v>
      </c>
      <c r="B71" s="58" t="s">
        <v>77</v>
      </c>
      <c r="C71" s="57">
        <v>736600</v>
      </c>
      <c r="D71" s="57"/>
      <c r="E71" s="57"/>
      <c r="F71" s="57">
        <v>0</v>
      </c>
      <c r="G71" s="57">
        <v>0</v>
      </c>
    </row>
    <row r="72" spans="1:7" x14ac:dyDescent="0.2">
      <c r="A72" s="56" t="s">
        <v>76</v>
      </c>
      <c r="B72" s="55" t="s">
        <v>75</v>
      </c>
      <c r="C72" s="42">
        <v>1000000</v>
      </c>
      <c r="D72" s="42"/>
      <c r="E72" s="42"/>
      <c r="F72" s="42">
        <v>0</v>
      </c>
      <c r="G72" s="42">
        <v>0</v>
      </c>
    </row>
    <row r="73" spans="1:7" x14ac:dyDescent="0.2">
      <c r="A73" s="56" t="s">
        <v>74</v>
      </c>
      <c r="B73" s="55" t="s">
        <v>73</v>
      </c>
      <c r="C73" s="42">
        <v>1000000</v>
      </c>
      <c r="D73" s="42"/>
      <c r="E73" s="42"/>
      <c r="F73" s="42">
        <v>0</v>
      </c>
      <c r="G73" s="42">
        <v>0</v>
      </c>
    </row>
    <row r="74" spans="1:7" x14ac:dyDescent="0.2">
      <c r="A74" s="41" t="s">
        <v>72</v>
      </c>
      <c r="B74" s="31" t="s">
        <v>71</v>
      </c>
      <c r="C74" s="30">
        <f>C75+C77</f>
        <v>254900</v>
      </c>
      <c r="D74" s="30" t="e">
        <f>#REF!+D75+D77</f>
        <v>#REF!</v>
      </c>
      <c r="E74" s="30" t="e">
        <f>#REF!+E75+E77</f>
        <v>#REF!</v>
      </c>
      <c r="F74" s="30">
        <f>F75+F77</f>
        <v>257600</v>
      </c>
      <c r="G74" s="30">
        <f>+G75+G77</f>
        <v>267800</v>
      </c>
    </row>
    <row r="75" spans="1:7" ht="31.5" x14ac:dyDescent="0.2">
      <c r="A75" s="54" t="s">
        <v>70</v>
      </c>
      <c r="B75" s="46" t="s">
        <v>69</v>
      </c>
      <c r="C75" s="43">
        <f>C76</f>
        <v>254900</v>
      </c>
      <c r="D75" s="43">
        <f>D76</f>
        <v>0</v>
      </c>
      <c r="E75" s="43">
        <f>E76</f>
        <v>0</v>
      </c>
      <c r="F75" s="43">
        <f>F76</f>
        <v>257600</v>
      </c>
      <c r="G75" s="43">
        <f>G76</f>
        <v>267800</v>
      </c>
    </row>
    <row r="76" spans="1:7" ht="35.25" customHeight="1" x14ac:dyDescent="0.2">
      <c r="A76" s="53" t="s">
        <v>68</v>
      </c>
      <c r="B76" s="44" t="s">
        <v>67</v>
      </c>
      <c r="C76" s="42">
        <v>254900</v>
      </c>
      <c r="D76" s="42"/>
      <c r="E76" s="43"/>
      <c r="F76" s="42">
        <v>257600</v>
      </c>
      <c r="G76" s="42">
        <v>267800</v>
      </c>
    </row>
    <row r="77" spans="1:7" ht="0.75" hidden="1" customHeight="1" x14ac:dyDescent="0.2">
      <c r="A77" s="52"/>
      <c r="B77" s="40"/>
      <c r="C77" s="30"/>
      <c r="D77" s="30">
        <f>D78</f>
        <v>0</v>
      </c>
      <c r="E77" s="30">
        <f>E78</f>
        <v>0</v>
      </c>
      <c r="F77" s="30"/>
      <c r="G77" s="30"/>
    </row>
    <row r="78" spans="1:7" hidden="1" x14ac:dyDescent="0.2">
      <c r="A78" s="51"/>
      <c r="B78" s="50"/>
      <c r="C78" s="48"/>
      <c r="D78" s="48"/>
      <c r="E78" s="49"/>
      <c r="F78" s="48"/>
      <c r="G78" s="48"/>
    </row>
    <row r="79" spans="1:7" x14ac:dyDescent="0.2">
      <c r="A79" s="41" t="s">
        <v>66</v>
      </c>
      <c r="B79" s="31" t="s">
        <v>65</v>
      </c>
      <c r="C79" s="30">
        <f>C80</f>
        <v>264300</v>
      </c>
      <c r="D79" s="30">
        <f>D80</f>
        <v>0</v>
      </c>
      <c r="E79" s="30">
        <f>E80</f>
        <v>0</v>
      </c>
      <c r="F79" s="30">
        <f>F80</f>
        <v>0</v>
      </c>
      <c r="G79" s="30">
        <f>G80</f>
        <v>0</v>
      </c>
    </row>
    <row r="80" spans="1:7" x14ac:dyDescent="0.2">
      <c r="A80" s="47" t="s">
        <v>64</v>
      </c>
      <c r="B80" s="46" t="s">
        <v>63</v>
      </c>
      <c r="C80" s="43">
        <f>C81</f>
        <v>264300</v>
      </c>
      <c r="D80" s="43">
        <f>D81</f>
        <v>0</v>
      </c>
      <c r="E80" s="43">
        <f>E81</f>
        <v>0</v>
      </c>
      <c r="F80" s="43">
        <f>F81</f>
        <v>0</v>
      </c>
      <c r="G80" s="43">
        <f>G81</f>
        <v>0</v>
      </c>
    </row>
    <row r="81" spans="1:7" ht="31.5" x14ac:dyDescent="0.2">
      <c r="A81" s="45" t="s">
        <v>62</v>
      </c>
      <c r="B81" s="44" t="s">
        <v>61</v>
      </c>
      <c r="C81" s="42">
        <v>264300</v>
      </c>
      <c r="D81" s="43"/>
      <c r="E81" s="43"/>
      <c r="F81" s="42">
        <v>0</v>
      </c>
      <c r="G81" s="42">
        <v>0</v>
      </c>
    </row>
    <row r="82" spans="1:7" ht="31.5" hidden="1" x14ac:dyDescent="0.2">
      <c r="A82" s="41" t="s">
        <v>60</v>
      </c>
      <c r="B82" s="31" t="s">
        <v>59</v>
      </c>
      <c r="C82" s="30">
        <f>C83+C88</f>
        <v>0</v>
      </c>
      <c r="D82" s="30">
        <f>D83+D88</f>
        <v>0</v>
      </c>
      <c r="E82" s="30">
        <f>E83+E88</f>
        <v>0</v>
      </c>
      <c r="F82" s="33"/>
      <c r="G82" s="33"/>
    </row>
    <row r="83" spans="1:7" hidden="1" x14ac:dyDescent="0.2">
      <c r="A83" s="32" t="s">
        <v>58</v>
      </c>
      <c r="B83" s="40" t="s">
        <v>57</v>
      </c>
      <c r="C83" s="30"/>
      <c r="D83" s="30">
        <f>D84+D86</f>
        <v>0</v>
      </c>
      <c r="E83" s="30">
        <f>E84+E86</f>
        <v>0</v>
      </c>
      <c r="F83" s="33"/>
      <c r="G83" s="33"/>
    </row>
    <row r="84" spans="1:7" hidden="1" x14ac:dyDescent="0.2">
      <c r="A84" s="41" t="s">
        <v>56</v>
      </c>
      <c r="B84" s="31" t="s">
        <v>55</v>
      </c>
      <c r="C84" s="30">
        <f>C85</f>
        <v>0</v>
      </c>
      <c r="D84" s="30">
        <f>D85</f>
        <v>0</v>
      </c>
      <c r="E84" s="30">
        <f>E85</f>
        <v>0</v>
      </c>
      <c r="F84" s="33"/>
      <c r="G84" s="33"/>
    </row>
    <row r="85" spans="1:7" ht="47.25" hidden="1" x14ac:dyDescent="0.2">
      <c r="A85" s="32" t="s">
        <v>54</v>
      </c>
      <c r="B85" s="40" t="s">
        <v>53</v>
      </c>
      <c r="C85" s="30">
        <v>0</v>
      </c>
      <c r="D85" s="30">
        <v>0</v>
      </c>
      <c r="E85" s="30">
        <v>0</v>
      </c>
      <c r="F85" s="33"/>
      <c r="G85" s="33"/>
    </row>
    <row r="86" spans="1:7" hidden="1" x14ac:dyDescent="0.2">
      <c r="A86" s="41" t="s">
        <v>52</v>
      </c>
      <c r="B86" s="31" t="s">
        <v>51</v>
      </c>
      <c r="C86" s="30">
        <f>C87</f>
        <v>0</v>
      </c>
      <c r="D86" s="30">
        <f>D87</f>
        <v>0</v>
      </c>
      <c r="E86" s="30">
        <f>E87</f>
        <v>0</v>
      </c>
      <c r="F86" s="33"/>
      <c r="G86" s="33"/>
    </row>
    <row r="87" spans="1:7" ht="47.25" hidden="1" x14ac:dyDescent="0.2">
      <c r="A87" s="32" t="s">
        <v>50</v>
      </c>
      <c r="B87" s="40" t="s">
        <v>49</v>
      </c>
      <c r="C87" s="30"/>
      <c r="D87" s="30"/>
      <c r="E87" s="30"/>
      <c r="F87" s="33"/>
      <c r="G87" s="33"/>
    </row>
    <row r="88" spans="1:7" ht="31.5" hidden="1" x14ac:dyDescent="0.2">
      <c r="A88" s="32" t="s">
        <v>48</v>
      </c>
      <c r="B88" s="40" t="s">
        <v>47</v>
      </c>
      <c r="C88" s="30">
        <f>C89</f>
        <v>0</v>
      </c>
      <c r="D88" s="30">
        <f>D89</f>
        <v>0</v>
      </c>
      <c r="E88" s="30">
        <f>E89</f>
        <v>0</v>
      </c>
      <c r="F88" s="33"/>
      <c r="G88" s="33"/>
    </row>
    <row r="89" spans="1:7" hidden="1" x14ac:dyDescent="0.2">
      <c r="A89" s="41" t="s">
        <v>46</v>
      </c>
      <c r="B89" s="31" t="s">
        <v>45</v>
      </c>
      <c r="C89" s="30">
        <f>C90</f>
        <v>0</v>
      </c>
      <c r="D89" s="30">
        <f>D90</f>
        <v>0</v>
      </c>
      <c r="E89" s="30">
        <f>E90</f>
        <v>0</v>
      </c>
      <c r="F89" s="33"/>
      <c r="G89" s="33"/>
    </row>
    <row r="90" spans="1:7" ht="31.5" hidden="1" x14ac:dyDescent="0.2">
      <c r="A90" s="32" t="s">
        <v>44</v>
      </c>
      <c r="B90" s="40" t="s">
        <v>43</v>
      </c>
      <c r="C90" s="30"/>
      <c r="D90" s="30"/>
      <c r="E90" s="30"/>
      <c r="F90" s="33"/>
      <c r="G90" s="33"/>
    </row>
    <row r="91" spans="1:7" hidden="1" x14ac:dyDescent="0.2">
      <c r="A91" s="32"/>
      <c r="B91" s="31" t="s">
        <v>42</v>
      </c>
      <c r="C91" s="30">
        <f>C61</f>
        <v>10079633</v>
      </c>
      <c r="D91" s="30" t="e">
        <f>D61</f>
        <v>#REF!</v>
      </c>
      <c r="E91" s="30" t="e">
        <f>E61</f>
        <v>#REF!</v>
      </c>
      <c r="F91" s="33"/>
      <c r="G91" s="33"/>
    </row>
    <row r="92" spans="1:7" ht="31.5" x14ac:dyDescent="0.25">
      <c r="A92" s="39" t="s">
        <v>41</v>
      </c>
      <c r="B92" s="38" t="s">
        <v>40</v>
      </c>
      <c r="C92" s="30">
        <f>C94</f>
        <v>438333</v>
      </c>
      <c r="D92" s="30"/>
      <c r="E92" s="30"/>
      <c r="F92" s="33">
        <v>0</v>
      </c>
      <c r="G92" s="33">
        <v>0</v>
      </c>
    </row>
    <row r="93" spans="1:7" ht="31.5" x14ac:dyDescent="0.25">
      <c r="A93" s="37" t="s">
        <v>39</v>
      </c>
      <c r="B93" s="36" t="s">
        <v>38</v>
      </c>
      <c r="C93" s="30">
        <f>C94</f>
        <v>438333</v>
      </c>
      <c r="D93" s="30"/>
      <c r="E93" s="30"/>
      <c r="F93" s="33">
        <v>0</v>
      </c>
      <c r="G93" s="33">
        <v>0</v>
      </c>
    </row>
    <row r="94" spans="1:7" ht="31.5" x14ac:dyDescent="0.25">
      <c r="A94" s="35" t="s">
        <v>37</v>
      </c>
      <c r="B94" s="34" t="s">
        <v>36</v>
      </c>
      <c r="C94" s="30">
        <v>438333</v>
      </c>
      <c r="D94" s="30"/>
      <c r="E94" s="30"/>
      <c r="F94" s="33">
        <v>0</v>
      </c>
      <c r="G94" s="33">
        <v>0</v>
      </c>
    </row>
    <row r="95" spans="1:7" x14ac:dyDescent="0.2">
      <c r="A95" s="32"/>
      <c r="B95" s="31" t="s">
        <v>35</v>
      </c>
      <c r="C95" s="30">
        <f>C11+C60</f>
        <v>14815633</v>
      </c>
      <c r="D95" s="30" t="e">
        <f>D11+D60</f>
        <v>#REF!</v>
      </c>
      <c r="E95" s="30" t="e">
        <f>E11+E60</f>
        <v>#REF!</v>
      </c>
      <c r="F95" s="30">
        <f>F11+F60</f>
        <v>11397900</v>
      </c>
      <c r="G95" s="30">
        <f>G11+G60</f>
        <v>11251900</v>
      </c>
    </row>
    <row r="97" spans="1:5" ht="18.75" x14ac:dyDescent="0.3">
      <c r="B97" s="1"/>
      <c r="C97" s="29"/>
      <c r="D97" s="28"/>
      <c r="E97" s="21"/>
    </row>
    <row r="98" spans="1:5" ht="12.75" x14ac:dyDescent="0.2">
      <c r="C98" s="21"/>
      <c r="D98" s="21"/>
      <c r="E98" s="21"/>
    </row>
    <row r="99" spans="1:5" ht="12.75" x14ac:dyDescent="0.2">
      <c r="C99" s="21"/>
      <c r="D99" s="21"/>
      <c r="E99" s="21"/>
    </row>
    <row r="100" spans="1:5" ht="12.75" x14ac:dyDescent="0.2">
      <c r="C100" s="21"/>
      <c r="D100" s="21"/>
      <c r="E100" s="21"/>
    </row>
    <row r="101" spans="1:5" ht="12.75" x14ac:dyDescent="0.2">
      <c r="A101" s="27"/>
      <c r="B101" s="26"/>
      <c r="C101" s="25"/>
      <c r="D101" s="25"/>
      <c r="E101" s="25"/>
    </row>
    <row r="102" spans="1:5" ht="12.75" x14ac:dyDescent="0.2">
      <c r="A102" s="27"/>
      <c r="B102" s="26"/>
      <c r="C102" s="25"/>
      <c r="D102" s="25"/>
      <c r="E102" s="25"/>
    </row>
    <row r="103" spans="1:5" ht="12.75" x14ac:dyDescent="0.2">
      <c r="C103" s="21"/>
      <c r="D103" s="21"/>
      <c r="E103" s="21"/>
    </row>
    <row r="104" spans="1:5" ht="12.75" x14ac:dyDescent="0.2">
      <c r="C104" s="21"/>
      <c r="D104" s="21"/>
      <c r="E104" s="21"/>
    </row>
    <row r="105" spans="1:5" ht="12.75" x14ac:dyDescent="0.2">
      <c r="C105" s="21"/>
      <c r="D105" s="21"/>
      <c r="E105" s="21"/>
    </row>
    <row r="106" spans="1:5" ht="12.75" x14ac:dyDescent="0.2">
      <c r="C106" s="21"/>
      <c r="D106" s="21"/>
      <c r="E106" s="21"/>
    </row>
    <row r="107" spans="1:5" ht="12.75" x14ac:dyDescent="0.2">
      <c r="C107" s="21"/>
      <c r="D107" s="21"/>
      <c r="E107" s="21"/>
    </row>
    <row r="108" spans="1:5" ht="12.75" x14ac:dyDescent="0.2">
      <c r="C108" s="21"/>
      <c r="D108" s="21"/>
      <c r="E108" s="21"/>
    </row>
    <row r="109" spans="1:5" ht="12.75" x14ac:dyDescent="0.2">
      <c r="C109" s="21"/>
      <c r="D109" s="21"/>
      <c r="E109" s="21"/>
    </row>
    <row r="110" spans="1:5" ht="12.75" x14ac:dyDescent="0.2">
      <c r="C110" s="21"/>
      <c r="D110" s="21"/>
      <c r="E110" s="21"/>
    </row>
    <row r="111" spans="1:5" ht="12.75" x14ac:dyDescent="0.2">
      <c r="C111" s="21"/>
      <c r="D111" s="21"/>
      <c r="E111" s="21"/>
    </row>
    <row r="112" spans="1:5" ht="12.75" x14ac:dyDescent="0.2">
      <c r="C112" s="21"/>
      <c r="D112" s="21"/>
      <c r="E112" s="21"/>
    </row>
    <row r="113" spans="3:5" ht="12.75" x14ac:dyDescent="0.2">
      <c r="C113" s="21"/>
      <c r="D113" s="21"/>
      <c r="E113" s="21"/>
    </row>
    <row r="114" spans="3:5" ht="12.75" x14ac:dyDescent="0.2">
      <c r="C114" s="21"/>
      <c r="D114" s="21"/>
      <c r="E114" s="21"/>
    </row>
    <row r="115" spans="3:5" ht="12.75" x14ac:dyDescent="0.2">
      <c r="C115" s="21"/>
      <c r="D115" s="21"/>
      <c r="E115" s="21"/>
    </row>
    <row r="116" spans="3:5" ht="12.75" x14ac:dyDescent="0.2">
      <c r="C116" s="21"/>
      <c r="D116" s="21"/>
      <c r="E116" s="21"/>
    </row>
    <row r="117" spans="3:5" ht="12.75" x14ac:dyDescent="0.2">
      <c r="C117" s="21"/>
      <c r="D117" s="21"/>
      <c r="E117" s="21"/>
    </row>
    <row r="118" spans="3:5" ht="12.75" x14ac:dyDescent="0.2">
      <c r="C118" s="21"/>
      <c r="D118" s="21"/>
      <c r="E118" s="21"/>
    </row>
    <row r="119" spans="3:5" ht="12.75" x14ac:dyDescent="0.2">
      <c r="C119" s="21"/>
      <c r="D119" s="21"/>
      <c r="E119" s="21"/>
    </row>
    <row r="120" spans="3:5" ht="12.75" x14ac:dyDescent="0.2">
      <c r="C120" s="21"/>
      <c r="D120" s="21"/>
      <c r="E120" s="21"/>
    </row>
    <row r="121" spans="3:5" ht="12.75" x14ac:dyDescent="0.2">
      <c r="C121" s="21"/>
      <c r="D121" s="21"/>
      <c r="E121" s="21"/>
    </row>
    <row r="122" spans="3:5" ht="12.75" x14ac:dyDescent="0.2">
      <c r="C122" s="21"/>
      <c r="D122" s="21"/>
      <c r="E122" s="21"/>
    </row>
    <row r="123" spans="3:5" ht="12.75" x14ac:dyDescent="0.2">
      <c r="C123" s="21"/>
      <c r="D123" s="21"/>
      <c r="E123" s="21"/>
    </row>
    <row r="124" spans="3:5" ht="12.75" x14ac:dyDescent="0.2">
      <c r="C124" s="21"/>
      <c r="D124" s="21"/>
      <c r="E124" s="21"/>
    </row>
    <row r="125" spans="3:5" ht="12.75" x14ac:dyDescent="0.2">
      <c r="C125" s="21"/>
      <c r="D125" s="21"/>
      <c r="E125" s="21"/>
    </row>
    <row r="126" spans="3:5" ht="12.75" x14ac:dyDescent="0.2">
      <c r="C126" s="21"/>
      <c r="D126" s="21"/>
      <c r="E126" s="21"/>
    </row>
    <row r="127" spans="3:5" ht="12.75" x14ac:dyDescent="0.2">
      <c r="C127" s="21"/>
      <c r="D127" s="21"/>
      <c r="E127" s="21"/>
    </row>
    <row r="128" spans="3:5" ht="12.75" x14ac:dyDescent="0.2">
      <c r="C128" s="21"/>
      <c r="D128" s="21"/>
      <c r="E128" s="21"/>
    </row>
    <row r="129" spans="1:5" ht="12.75" x14ac:dyDescent="0.2">
      <c r="C129" s="21"/>
      <c r="D129" s="21"/>
      <c r="E129" s="21"/>
    </row>
    <row r="130" spans="1:5" ht="12.75" x14ac:dyDescent="0.2">
      <c r="C130" s="21"/>
      <c r="D130" s="21"/>
      <c r="E130" s="21"/>
    </row>
    <row r="134" spans="1:5" ht="18.75" x14ac:dyDescent="0.3">
      <c r="A134" s="24"/>
      <c r="B134" s="24"/>
      <c r="C134" s="24"/>
      <c r="D134" s="24"/>
      <c r="E134" s="24"/>
    </row>
  </sheetData>
  <mergeCells count="2">
    <mergeCell ref="A134:E134"/>
    <mergeCell ref="A6:G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/>
  </sheetViews>
  <sheetFormatPr defaultRowHeight="12.75" x14ac:dyDescent="0.2"/>
  <cols>
    <col min="1" max="1" width="1.42578125" style="86" customWidth="1"/>
    <col min="2" max="2" width="21.42578125" style="86" customWidth="1"/>
    <col min="3" max="4" width="0.7109375" style="86" customWidth="1"/>
    <col min="5" max="5" width="0.5703125" style="86" customWidth="1"/>
    <col min="6" max="6" width="38.5703125" style="86" customWidth="1"/>
    <col min="7" max="7" width="0" style="86" hidden="1" customWidth="1"/>
    <col min="8" max="8" width="4.85546875" style="86" customWidth="1"/>
    <col min="9" max="9" width="4.7109375" style="86" customWidth="1"/>
    <col min="10" max="11" width="0" style="86" hidden="1" customWidth="1"/>
    <col min="12" max="12" width="15.7109375" style="86" customWidth="1"/>
    <col min="13" max="13" width="14.7109375" style="86" customWidth="1"/>
    <col min="14" max="14" width="14.28515625" style="86" customWidth="1"/>
    <col min="15" max="246" width="9.140625" style="86" customWidth="1"/>
    <col min="247" max="16384" width="9.140625" style="86"/>
  </cols>
  <sheetData>
    <row r="1" spans="1:14" ht="15" customHeight="1" x14ac:dyDescent="0.3">
      <c r="A1" s="137"/>
      <c r="B1" s="137"/>
      <c r="C1" s="137"/>
      <c r="D1" s="137"/>
      <c r="E1" s="137"/>
      <c r="F1" s="137"/>
      <c r="G1" s="137"/>
      <c r="H1" s="137"/>
      <c r="I1" s="88"/>
      <c r="J1" s="88"/>
      <c r="K1" s="88"/>
      <c r="L1" s="144" t="s">
        <v>235</v>
      </c>
      <c r="M1" s="136"/>
      <c r="N1" s="136"/>
    </row>
    <row r="2" spans="1:14" ht="15" customHeight="1" x14ac:dyDescent="0.3">
      <c r="A2" s="137"/>
      <c r="B2" s="137"/>
      <c r="C2" s="137"/>
      <c r="D2" s="137"/>
      <c r="E2" s="137"/>
      <c r="F2" s="137"/>
      <c r="G2" s="137"/>
      <c r="H2" s="137"/>
      <c r="I2" s="88"/>
      <c r="J2" s="88"/>
      <c r="K2" s="88"/>
      <c r="L2" s="143" t="s">
        <v>200</v>
      </c>
      <c r="M2" s="136"/>
      <c r="N2" s="136"/>
    </row>
    <row r="3" spans="1:14" ht="15" customHeight="1" x14ac:dyDescent="0.3">
      <c r="A3" s="137"/>
      <c r="B3" s="137"/>
      <c r="C3" s="137"/>
      <c r="D3" s="137"/>
      <c r="E3" s="137"/>
      <c r="F3" s="137"/>
      <c r="G3" s="137"/>
      <c r="H3" s="137"/>
      <c r="I3" s="88"/>
      <c r="J3" s="88"/>
      <c r="K3" s="88"/>
      <c r="L3" s="143" t="s">
        <v>234</v>
      </c>
      <c r="M3" s="136"/>
      <c r="N3" s="136"/>
    </row>
    <row r="4" spans="1:14" ht="15" customHeight="1" x14ac:dyDescent="0.3">
      <c r="A4" s="137"/>
      <c r="B4" s="141"/>
      <c r="C4" s="141"/>
      <c r="D4" s="140"/>
      <c r="E4" s="140"/>
      <c r="F4" s="140"/>
      <c r="G4" s="141"/>
      <c r="H4" s="140"/>
      <c r="I4" s="139"/>
      <c r="J4" s="139"/>
      <c r="K4" s="139"/>
      <c r="L4" s="142" t="s">
        <v>34</v>
      </c>
      <c r="M4" s="136"/>
      <c r="N4" s="136"/>
    </row>
    <row r="5" spans="1:14" ht="17.25" customHeight="1" x14ac:dyDescent="0.3">
      <c r="A5" s="137"/>
      <c r="B5" s="141"/>
      <c r="C5" s="141"/>
      <c r="D5" s="140"/>
      <c r="E5" s="140"/>
      <c r="F5" s="140"/>
      <c r="G5" s="141"/>
      <c r="H5" s="140"/>
      <c r="I5" s="139"/>
      <c r="J5" s="139"/>
      <c r="K5" s="139"/>
      <c r="L5" s="136"/>
      <c r="M5" s="136"/>
      <c r="N5" s="136"/>
    </row>
    <row r="6" spans="1:14" ht="36" customHeight="1" x14ac:dyDescent="0.2">
      <c r="A6" s="138" t="s">
        <v>233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14" ht="11.25" customHeight="1" thickBot="1" x14ac:dyDescent="0.35">
      <c r="A7" s="137"/>
      <c r="B7" s="137"/>
      <c r="C7" s="137"/>
      <c r="D7" s="137"/>
      <c r="E7" s="137"/>
      <c r="F7" s="137"/>
      <c r="G7" s="137"/>
      <c r="H7" s="137"/>
      <c r="I7" s="88"/>
      <c r="J7" s="88"/>
      <c r="K7" s="88"/>
      <c r="L7" s="136"/>
      <c r="M7" s="136"/>
      <c r="N7" s="136"/>
    </row>
    <row r="8" spans="1:14" ht="18.75" hidden="1" customHeight="1" thickBot="1" x14ac:dyDescent="0.25">
      <c r="A8" s="13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3" t="s">
        <v>2</v>
      </c>
    </row>
    <row r="9" spans="1:14" ht="18" customHeight="1" thickBot="1" x14ac:dyDescent="0.25">
      <c r="A9" s="132" t="s">
        <v>232</v>
      </c>
      <c r="B9" s="131"/>
      <c r="C9" s="131"/>
      <c r="D9" s="131"/>
      <c r="E9" s="131"/>
      <c r="F9" s="131"/>
      <c r="G9" s="130" t="s">
        <v>231</v>
      </c>
      <c r="H9" s="129" t="s">
        <v>230</v>
      </c>
      <c r="I9" s="128" t="s">
        <v>229</v>
      </c>
      <c r="J9" s="127" t="s">
        <v>228</v>
      </c>
      <c r="K9" s="127" t="s">
        <v>227</v>
      </c>
      <c r="L9" s="126">
        <v>2021</v>
      </c>
      <c r="M9" s="126">
        <v>2022</v>
      </c>
      <c r="N9" s="125">
        <v>2023</v>
      </c>
    </row>
    <row r="10" spans="1:14" ht="15.95" customHeight="1" x14ac:dyDescent="0.2">
      <c r="A10" s="124" t="s">
        <v>226</v>
      </c>
      <c r="B10" s="123"/>
      <c r="C10" s="123"/>
      <c r="D10" s="123"/>
      <c r="E10" s="123"/>
      <c r="F10" s="123"/>
      <c r="G10" s="123"/>
      <c r="H10" s="122">
        <v>1</v>
      </c>
      <c r="I10" s="121">
        <v>0</v>
      </c>
      <c r="J10" s="120"/>
      <c r="K10" s="119"/>
      <c r="L10" s="118">
        <f>L11+L12+L13+L14</f>
        <v>4013382.45</v>
      </c>
      <c r="M10" s="118">
        <f>M11+M12+M13+M14</f>
        <v>3988590</v>
      </c>
      <c r="N10" s="117">
        <f>N11+N12+N13+N14</f>
        <v>3991992</v>
      </c>
    </row>
    <row r="11" spans="1:14" ht="26.25" customHeight="1" x14ac:dyDescent="0.2">
      <c r="A11" s="111" t="s">
        <v>225</v>
      </c>
      <c r="B11" s="110"/>
      <c r="C11" s="110"/>
      <c r="D11" s="110"/>
      <c r="E11" s="110"/>
      <c r="F11" s="110"/>
      <c r="G11" s="110"/>
      <c r="H11" s="115">
        <v>1</v>
      </c>
      <c r="I11" s="100">
        <v>2</v>
      </c>
      <c r="J11" s="99"/>
      <c r="K11" s="98"/>
      <c r="L11" s="97">
        <v>968569.6</v>
      </c>
      <c r="M11" s="97">
        <v>969990</v>
      </c>
      <c r="N11" s="96">
        <v>971292</v>
      </c>
    </row>
    <row r="12" spans="1:14" ht="37.5" customHeight="1" x14ac:dyDescent="0.2">
      <c r="A12" s="111" t="s">
        <v>224</v>
      </c>
      <c r="B12" s="110"/>
      <c r="C12" s="110"/>
      <c r="D12" s="110"/>
      <c r="E12" s="110"/>
      <c r="F12" s="110"/>
      <c r="G12" s="110"/>
      <c r="H12" s="115">
        <v>1</v>
      </c>
      <c r="I12" s="100">
        <v>4</v>
      </c>
      <c r="J12" s="99"/>
      <c r="K12" s="98"/>
      <c r="L12" s="97">
        <v>2986645.35</v>
      </c>
      <c r="M12" s="97">
        <v>2960900</v>
      </c>
      <c r="N12" s="96">
        <v>2962900</v>
      </c>
    </row>
    <row r="13" spans="1:14" ht="25.5" customHeight="1" x14ac:dyDescent="0.2">
      <c r="A13" s="111" t="s">
        <v>223</v>
      </c>
      <c r="B13" s="110"/>
      <c r="C13" s="110"/>
      <c r="D13" s="110"/>
      <c r="E13" s="110"/>
      <c r="F13" s="110"/>
      <c r="G13" s="110"/>
      <c r="H13" s="115">
        <v>1</v>
      </c>
      <c r="I13" s="100">
        <v>6</v>
      </c>
      <c r="J13" s="99"/>
      <c r="K13" s="98"/>
      <c r="L13" s="97">
        <v>54800</v>
      </c>
      <c r="M13" s="97">
        <v>54800</v>
      </c>
      <c r="N13" s="116">
        <v>54800</v>
      </c>
    </row>
    <row r="14" spans="1:14" ht="15.95" customHeight="1" x14ac:dyDescent="0.2">
      <c r="A14" s="111" t="s">
        <v>222</v>
      </c>
      <c r="B14" s="110"/>
      <c r="C14" s="110"/>
      <c r="D14" s="110"/>
      <c r="E14" s="110"/>
      <c r="F14" s="110"/>
      <c r="G14" s="110"/>
      <c r="H14" s="115">
        <v>1</v>
      </c>
      <c r="I14" s="100">
        <v>13</v>
      </c>
      <c r="J14" s="99"/>
      <c r="K14" s="98"/>
      <c r="L14" s="97">
        <v>3367.5</v>
      </c>
      <c r="M14" s="97">
        <v>2900</v>
      </c>
      <c r="N14" s="96">
        <v>3000</v>
      </c>
    </row>
    <row r="15" spans="1:14" ht="15.95" customHeight="1" x14ac:dyDescent="0.2">
      <c r="A15" s="114" t="s">
        <v>221</v>
      </c>
      <c r="B15" s="113"/>
      <c r="C15" s="113"/>
      <c r="D15" s="113"/>
      <c r="E15" s="113"/>
      <c r="F15" s="113"/>
      <c r="G15" s="112"/>
      <c r="H15" s="106">
        <v>2</v>
      </c>
      <c r="I15" s="106">
        <v>0</v>
      </c>
      <c r="J15" s="105"/>
      <c r="K15" s="104"/>
      <c r="L15" s="103">
        <f>L16</f>
        <v>254900</v>
      </c>
      <c r="M15" s="103">
        <f>M16</f>
        <v>257600</v>
      </c>
      <c r="N15" s="102">
        <f>N16</f>
        <v>267800</v>
      </c>
    </row>
    <row r="16" spans="1:14" ht="15.95" customHeight="1" x14ac:dyDescent="0.2">
      <c r="A16" s="111" t="s">
        <v>220</v>
      </c>
      <c r="B16" s="110"/>
      <c r="C16" s="110"/>
      <c r="D16" s="110"/>
      <c r="E16" s="110"/>
      <c r="F16" s="110"/>
      <c r="G16" s="109"/>
      <c r="H16" s="100">
        <v>2</v>
      </c>
      <c r="I16" s="100">
        <v>3</v>
      </c>
      <c r="J16" s="99"/>
      <c r="K16" s="98"/>
      <c r="L16" s="97">
        <v>254900</v>
      </c>
      <c r="M16" s="97">
        <v>257600</v>
      </c>
      <c r="N16" s="96">
        <v>267800</v>
      </c>
    </row>
    <row r="17" spans="1:14" ht="27" customHeight="1" x14ac:dyDescent="0.2">
      <c r="A17" s="114" t="s">
        <v>219</v>
      </c>
      <c r="B17" s="113"/>
      <c r="C17" s="113"/>
      <c r="D17" s="113"/>
      <c r="E17" s="113"/>
      <c r="F17" s="113"/>
      <c r="G17" s="112"/>
      <c r="H17" s="106">
        <v>3</v>
      </c>
      <c r="I17" s="106">
        <v>0</v>
      </c>
      <c r="J17" s="105"/>
      <c r="K17" s="104"/>
      <c r="L17" s="103">
        <f>L18+L19</f>
        <v>420300</v>
      </c>
      <c r="M17" s="103">
        <f>M18+M19</f>
        <v>420300</v>
      </c>
      <c r="N17" s="102">
        <f>N18+N19</f>
        <v>420600</v>
      </c>
    </row>
    <row r="18" spans="1:14" ht="15.95" customHeight="1" x14ac:dyDescent="0.2">
      <c r="A18" s="111" t="s">
        <v>218</v>
      </c>
      <c r="B18" s="110"/>
      <c r="C18" s="110"/>
      <c r="D18" s="110"/>
      <c r="E18" s="110"/>
      <c r="F18" s="110"/>
      <c r="G18" s="109"/>
      <c r="H18" s="100">
        <v>3</v>
      </c>
      <c r="I18" s="100">
        <v>10</v>
      </c>
      <c r="J18" s="99"/>
      <c r="K18" s="98"/>
      <c r="L18" s="97">
        <v>390300</v>
      </c>
      <c r="M18" s="97">
        <v>390300</v>
      </c>
      <c r="N18" s="96">
        <v>390600</v>
      </c>
    </row>
    <row r="19" spans="1:14" ht="15.95" customHeight="1" x14ac:dyDescent="0.2">
      <c r="A19" s="101" t="s">
        <v>217</v>
      </c>
      <c r="B19" s="101"/>
      <c r="C19" s="101"/>
      <c r="D19" s="101"/>
      <c r="E19" s="101"/>
      <c r="F19" s="101"/>
      <c r="G19" s="101"/>
      <c r="H19" s="100">
        <v>3</v>
      </c>
      <c r="I19" s="100">
        <v>14</v>
      </c>
      <c r="J19" s="99"/>
      <c r="K19" s="98"/>
      <c r="L19" s="97">
        <v>30000</v>
      </c>
      <c r="M19" s="97">
        <v>30000</v>
      </c>
      <c r="N19" s="96">
        <v>30000</v>
      </c>
    </row>
    <row r="20" spans="1:14" ht="15.95" customHeight="1" x14ac:dyDescent="0.2">
      <c r="A20" s="107" t="s">
        <v>216</v>
      </c>
      <c r="B20" s="107"/>
      <c r="C20" s="107"/>
      <c r="D20" s="107"/>
      <c r="E20" s="107"/>
      <c r="F20" s="107"/>
      <c r="G20" s="107"/>
      <c r="H20" s="106">
        <v>4</v>
      </c>
      <c r="I20" s="106">
        <v>0</v>
      </c>
      <c r="J20" s="105"/>
      <c r="K20" s="104"/>
      <c r="L20" s="103">
        <f>L21</f>
        <v>5682664</v>
      </c>
      <c r="M20" s="103">
        <f>M21</f>
        <v>1222000</v>
      </c>
      <c r="N20" s="102">
        <f>N21</f>
        <v>1271000</v>
      </c>
    </row>
    <row r="21" spans="1:14" ht="15.95" customHeight="1" x14ac:dyDescent="0.2">
      <c r="A21" s="101" t="s">
        <v>215</v>
      </c>
      <c r="B21" s="101"/>
      <c r="C21" s="101"/>
      <c r="D21" s="101"/>
      <c r="E21" s="101"/>
      <c r="F21" s="101"/>
      <c r="G21" s="101"/>
      <c r="H21" s="100">
        <v>4</v>
      </c>
      <c r="I21" s="100">
        <v>9</v>
      </c>
      <c r="J21" s="99"/>
      <c r="K21" s="98"/>
      <c r="L21" s="97">
        <v>5682664</v>
      </c>
      <c r="M21" s="97">
        <v>1222000</v>
      </c>
      <c r="N21" s="96">
        <v>1271000</v>
      </c>
    </row>
    <row r="22" spans="1:14" ht="15.95" customHeight="1" x14ac:dyDescent="0.2">
      <c r="A22" s="101" t="s">
        <v>214</v>
      </c>
      <c r="B22" s="101"/>
      <c r="C22" s="101"/>
      <c r="D22" s="101"/>
      <c r="E22" s="101"/>
      <c r="F22" s="101"/>
      <c r="G22" s="101"/>
      <c r="H22" s="100">
        <v>4</v>
      </c>
      <c r="I22" s="100">
        <v>12</v>
      </c>
      <c r="J22" s="99"/>
      <c r="K22" s="98"/>
      <c r="L22" s="97">
        <v>0</v>
      </c>
      <c r="M22" s="97">
        <v>0</v>
      </c>
      <c r="N22" s="96">
        <v>0</v>
      </c>
    </row>
    <row r="23" spans="1:14" s="108" customFormat="1" ht="15.95" customHeight="1" x14ac:dyDescent="0.2">
      <c r="A23" s="107" t="s">
        <v>213</v>
      </c>
      <c r="B23" s="107"/>
      <c r="C23" s="107"/>
      <c r="D23" s="107"/>
      <c r="E23" s="107"/>
      <c r="F23" s="107"/>
      <c r="G23" s="107"/>
      <c r="H23" s="106">
        <v>5</v>
      </c>
      <c r="I23" s="106">
        <v>0</v>
      </c>
      <c r="J23" s="105"/>
      <c r="K23" s="104"/>
      <c r="L23" s="103">
        <f>L24+L25+L26</f>
        <v>1622017.79</v>
      </c>
      <c r="M23" s="103">
        <f>M24+M25+M26</f>
        <v>2588910</v>
      </c>
      <c r="N23" s="102">
        <f>N24+N25+N26</f>
        <v>2358008</v>
      </c>
    </row>
    <row r="24" spans="1:14" ht="15.95" customHeight="1" x14ac:dyDescent="0.2">
      <c r="A24" s="101" t="s">
        <v>212</v>
      </c>
      <c r="B24" s="101"/>
      <c r="C24" s="101"/>
      <c r="D24" s="101"/>
      <c r="E24" s="101"/>
      <c r="F24" s="101"/>
      <c r="G24" s="101"/>
      <c r="H24" s="100">
        <v>5</v>
      </c>
      <c r="I24" s="100">
        <v>1</v>
      </c>
      <c r="J24" s="99"/>
      <c r="K24" s="98"/>
      <c r="L24" s="97">
        <v>0</v>
      </c>
      <c r="M24" s="97">
        <v>0</v>
      </c>
      <c r="N24" s="96">
        <v>0</v>
      </c>
    </row>
    <row r="25" spans="1:14" ht="15.95" customHeight="1" x14ac:dyDescent="0.2">
      <c r="A25" s="101" t="s">
        <v>211</v>
      </c>
      <c r="B25" s="101"/>
      <c r="C25" s="101"/>
      <c r="D25" s="101"/>
      <c r="E25" s="101"/>
      <c r="F25" s="101"/>
      <c r="G25" s="101"/>
      <c r="H25" s="100">
        <v>5</v>
      </c>
      <c r="I25" s="100">
        <v>2</v>
      </c>
      <c r="J25" s="99"/>
      <c r="K25" s="98"/>
      <c r="L25" s="97">
        <v>0</v>
      </c>
      <c r="M25" s="97">
        <v>0</v>
      </c>
      <c r="N25" s="96">
        <v>0</v>
      </c>
    </row>
    <row r="26" spans="1:14" ht="15.95" customHeight="1" x14ac:dyDescent="0.2">
      <c r="A26" s="101" t="s">
        <v>210</v>
      </c>
      <c r="B26" s="101"/>
      <c r="C26" s="101"/>
      <c r="D26" s="101"/>
      <c r="E26" s="101"/>
      <c r="F26" s="101"/>
      <c r="G26" s="101"/>
      <c r="H26" s="100">
        <v>5</v>
      </c>
      <c r="I26" s="100">
        <v>3</v>
      </c>
      <c r="J26" s="99"/>
      <c r="K26" s="98"/>
      <c r="L26" s="97">
        <v>1622017.79</v>
      </c>
      <c r="M26" s="97">
        <v>2588910</v>
      </c>
      <c r="N26" s="96">
        <v>2358008</v>
      </c>
    </row>
    <row r="27" spans="1:14" ht="15.95" customHeight="1" x14ac:dyDescent="0.2">
      <c r="A27" s="107" t="s">
        <v>209</v>
      </c>
      <c r="B27" s="107"/>
      <c r="C27" s="107"/>
      <c r="D27" s="107"/>
      <c r="E27" s="107"/>
      <c r="F27" s="107"/>
      <c r="G27" s="107"/>
      <c r="H27" s="106">
        <v>8</v>
      </c>
      <c r="I27" s="106">
        <v>0</v>
      </c>
      <c r="J27" s="105"/>
      <c r="K27" s="104"/>
      <c r="L27" s="103">
        <f>L28</f>
        <v>2767609.76</v>
      </c>
      <c r="M27" s="103">
        <f>M28</f>
        <v>2740500</v>
      </c>
      <c r="N27" s="102">
        <f>N28</f>
        <v>2760500</v>
      </c>
    </row>
    <row r="28" spans="1:14" ht="15.95" customHeight="1" x14ac:dyDescent="0.2">
      <c r="A28" s="101" t="s">
        <v>208</v>
      </c>
      <c r="B28" s="101"/>
      <c r="C28" s="101"/>
      <c r="D28" s="101"/>
      <c r="E28" s="101"/>
      <c r="F28" s="101"/>
      <c r="G28" s="101"/>
      <c r="H28" s="100">
        <v>8</v>
      </c>
      <c r="I28" s="100">
        <v>1</v>
      </c>
      <c r="J28" s="99"/>
      <c r="K28" s="98"/>
      <c r="L28" s="97">
        <v>2767609.76</v>
      </c>
      <c r="M28" s="97">
        <v>2740500</v>
      </c>
      <c r="N28" s="96">
        <v>2760500</v>
      </c>
    </row>
    <row r="29" spans="1:14" ht="15.95" customHeight="1" x14ac:dyDescent="0.2">
      <c r="A29" s="107" t="s">
        <v>207</v>
      </c>
      <c r="B29" s="107"/>
      <c r="C29" s="107"/>
      <c r="D29" s="107"/>
      <c r="E29" s="107"/>
      <c r="F29" s="107"/>
      <c r="G29" s="107"/>
      <c r="H29" s="106">
        <v>10</v>
      </c>
      <c r="I29" s="106">
        <v>0</v>
      </c>
      <c r="J29" s="105"/>
      <c r="K29" s="104"/>
      <c r="L29" s="103">
        <f>L30</f>
        <v>175200</v>
      </c>
      <c r="M29" s="103">
        <f>M30</f>
        <v>180000</v>
      </c>
      <c r="N29" s="102">
        <f>N30</f>
        <v>182000</v>
      </c>
    </row>
    <row r="30" spans="1:14" ht="15.95" customHeight="1" thickBot="1" x14ac:dyDescent="0.25">
      <c r="A30" s="101" t="s">
        <v>206</v>
      </c>
      <c r="B30" s="101"/>
      <c r="C30" s="101"/>
      <c r="D30" s="101"/>
      <c r="E30" s="101"/>
      <c r="F30" s="101"/>
      <c r="G30" s="101"/>
      <c r="H30" s="100">
        <v>10</v>
      </c>
      <c r="I30" s="100">
        <v>1</v>
      </c>
      <c r="J30" s="99"/>
      <c r="K30" s="98"/>
      <c r="L30" s="97">
        <v>175200</v>
      </c>
      <c r="M30" s="97">
        <v>180000</v>
      </c>
      <c r="N30" s="96">
        <v>182000</v>
      </c>
    </row>
    <row r="31" spans="1:14" ht="17.25" customHeight="1" thickBot="1" x14ac:dyDescent="0.25">
      <c r="A31" s="95" t="s">
        <v>205</v>
      </c>
      <c r="B31" s="94"/>
      <c r="C31" s="94"/>
      <c r="D31" s="94"/>
      <c r="E31" s="94"/>
      <c r="F31" s="93"/>
      <c r="G31" s="92"/>
      <c r="H31" s="92" t="s">
        <v>204</v>
      </c>
      <c r="I31" s="92" t="s">
        <v>204</v>
      </c>
      <c r="J31" s="91"/>
      <c r="K31" s="91"/>
      <c r="L31" s="90">
        <f>L10+L15+L17+L20+L23+L27+L29</f>
        <v>14936073.999999998</v>
      </c>
      <c r="M31" s="90">
        <f>M10+M15+M17+M20+M23+M27+M29</f>
        <v>11397900</v>
      </c>
      <c r="N31" s="89">
        <f>N10+N15+N17+N20+N23+N27+N29</f>
        <v>11251900</v>
      </c>
    </row>
    <row r="32" spans="1:14" ht="25.5" customHeight="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7"/>
      <c r="N32" s="87"/>
    </row>
  </sheetData>
  <mergeCells count="45">
    <mergeCell ref="A27:G27"/>
    <mergeCell ref="J27:K27"/>
    <mergeCell ref="A11:G11"/>
    <mergeCell ref="J11:K11"/>
    <mergeCell ref="A12:G12"/>
    <mergeCell ref="J13:K13"/>
    <mergeCell ref="A14:G14"/>
    <mergeCell ref="A23:G23"/>
    <mergeCell ref="A30:G30"/>
    <mergeCell ref="J30:K30"/>
    <mergeCell ref="A6:N6"/>
    <mergeCell ref="A25:G25"/>
    <mergeCell ref="J25:K25"/>
    <mergeCell ref="A28:G28"/>
    <mergeCell ref="J28:K28"/>
    <mergeCell ref="A26:G26"/>
    <mergeCell ref="J26:K26"/>
    <mergeCell ref="J22:K22"/>
    <mergeCell ref="A29:G29"/>
    <mergeCell ref="J29:K29"/>
    <mergeCell ref="A16:G16"/>
    <mergeCell ref="J16:K16"/>
    <mergeCell ref="A17:G17"/>
    <mergeCell ref="J23:K23"/>
    <mergeCell ref="A24:G24"/>
    <mergeCell ref="A21:G21"/>
    <mergeCell ref="J21:K21"/>
    <mergeCell ref="A31:F31"/>
    <mergeCell ref="A10:G10"/>
    <mergeCell ref="J10:K10"/>
    <mergeCell ref="A18:G18"/>
    <mergeCell ref="J18:K18"/>
    <mergeCell ref="A20:G20"/>
    <mergeCell ref="J20:K20"/>
    <mergeCell ref="J14:K14"/>
    <mergeCell ref="J24:K24"/>
    <mergeCell ref="A22:G22"/>
    <mergeCell ref="A9:F9"/>
    <mergeCell ref="A15:G15"/>
    <mergeCell ref="J15:K15"/>
    <mergeCell ref="J17:K17"/>
    <mergeCell ref="A19:G19"/>
    <mergeCell ref="J19:K19"/>
    <mergeCell ref="J12:K12"/>
    <mergeCell ref="A13:G1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zoomScaleNormal="100" workbookViewId="0"/>
  </sheetViews>
  <sheetFormatPr defaultRowHeight="12.75" x14ac:dyDescent="0.2"/>
  <cols>
    <col min="1" max="1" width="1.42578125" style="148" customWidth="1"/>
    <col min="2" max="2" width="0.85546875" style="148" customWidth="1"/>
    <col min="3" max="3" width="0.7109375" style="148" customWidth="1"/>
    <col min="4" max="5" width="0.5703125" style="148" customWidth="1"/>
    <col min="6" max="6" width="46.42578125" style="148" customWidth="1"/>
    <col min="7" max="7" width="0" style="86" hidden="1" customWidth="1"/>
    <col min="8" max="8" width="6.7109375" style="86" customWidth="1"/>
    <col min="9" max="9" width="4.5703125" style="86" customWidth="1"/>
    <col min="10" max="10" width="11.28515625" style="147" customWidth="1"/>
    <col min="11" max="11" width="4.42578125" style="146" customWidth="1"/>
    <col min="12" max="15" width="0" style="86" hidden="1" customWidth="1"/>
    <col min="16" max="16" width="11" style="145" customWidth="1"/>
    <col min="17" max="18" width="0" style="86" hidden="1" customWidth="1"/>
    <col min="19" max="20" width="11.5703125" style="86" customWidth="1"/>
    <col min="21" max="21" width="8.42578125" style="86" customWidth="1"/>
    <col min="22" max="16384" width="9.140625" style="86"/>
  </cols>
  <sheetData>
    <row r="1" spans="1:21" ht="16.5" customHeight="1" x14ac:dyDescent="0.25">
      <c r="A1" s="158"/>
      <c r="B1" s="158"/>
      <c r="C1" s="158"/>
      <c r="D1" s="158"/>
      <c r="E1" s="158"/>
      <c r="F1" s="158"/>
      <c r="G1" s="276"/>
      <c r="H1" s="276"/>
      <c r="I1" s="282" t="s">
        <v>299</v>
      </c>
      <c r="J1" s="282"/>
      <c r="K1" s="282"/>
      <c r="L1" s="295"/>
      <c r="M1" s="295"/>
      <c r="N1" s="295"/>
      <c r="O1" s="295"/>
      <c r="P1" s="294"/>
      <c r="Q1" s="283"/>
      <c r="R1" s="293"/>
      <c r="U1" s="276"/>
    </row>
    <row r="2" spans="1:21" ht="12.75" customHeight="1" x14ac:dyDescent="0.2">
      <c r="A2" s="158"/>
      <c r="B2" s="288"/>
      <c r="C2" s="288"/>
      <c r="D2" s="288"/>
      <c r="E2" s="288"/>
      <c r="F2" s="288"/>
      <c r="G2" s="284"/>
      <c r="H2" s="287"/>
      <c r="I2" s="292" t="s">
        <v>298</v>
      </c>
      <c r="J2" s="292"/>
      <c r="K2" s="286"/>
      <c r="L2" s="287"/>
      <c r="M2" s="287"/>
      <c r="N2" s="287"/>
      <c r="O2" s="287"/>
      <c r="P2" s="291"/>
      <c r="Q2" s="284"/>
      <c r="R2" s="283"/>
      <c r="U2" s="276"/>
    </row>
    <row r="3" spans="1:21" ht="12" customHeight="1" x14ac:dyDescent="0.2">
      <c r="A3" s="158"/>
      <c r="B3" s="288"/>
      <c r="C3" s="288"/>
      <c r="D3" s="288"/>
      <c r="E3" s="288"/>
      <c r="F3" s="288"/>
      <c r="G3" s="284"/>
      <c r="H3" s="287"/>
      <c r="I3" s="290" t="s">
        <v>198</v>
      </c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76"/>
    </row>
    <row r="4" spans="1:21" ht="12" customHeight="1" x14ac:dyDescent="0.2">
      <c r="A4" s="158"/>
      <c r="B4" s="288"/>
      <c r="C4" s="288"/>
      <c r="D4" s="288"/>
      <c r="E4" s="288"/>
      <c r="F4" s="288"/>
      <c r="G4" s="284"/>
      <c r="H4" s="287"/>
      <c r="I4" s="290" t="s">
        <v>34</v>
      </c>
      <c r="J4" s="290"/>
      <c r="K4" s="290"/>
      <c r="L4" s="290"/>
      <c r="M4" s="290"/>
      <c r="N4" s="290"/>
      <c r="O4" s="290"/>
      <c r="P4" s="290"/>
      <c r="Q4" s="289"/>
      <c r="R4" s="289"/>
      <c r="S4" s="289"/>
      <c r="T4" s="289"/>
      <c r="U4" s="276"/>
    </row>
    <row r="5" spans="1:21" ht="27" customHeight="1" x14ac:dyDescent="0.2">
      <c r="A5" s="158"/>
      <c r="B5" s="288"/>
      <c r="C5" s="288"/>
      <c r="D5" s="288"/>
      <c r="E5" s="288"/>
      <c r="F5" s="288"/>
      <c r="G5" s="284"/>
      <c r="H5" s="287"/>
      <c r="I5" s="287"/>
      <c r="J5" s="286"/>
      <c r="K5" s="286"/>
      <c r="L5" s="284"/>
      <c r="M5" s="284"/>
      <c r="N5" s="284"/>
      <c r="O5" s="284"/>
      <c r="P5" s="285"/>
      <c r="Q5" s="284"/>
      <c r="R5" s="283"/>
      <c r="S5" s="282"/>
      <c r="T5" s="282"/>
      <c r="U5" s="276"/>
    </row>
    <row r="6" spans="1:21" ht="63.75" customHeight="1" x14ac:dyDescent="0.2">
      <c r="A6" s="281" t="s">
        <v>297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76"/>
    </row>
    <row r="7" spans="1:21" ht="18" customHeight="1" x14ac:dyDescent="0.2">
      <c r="A7" s="279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7" t="s">
        <v>2</v>
      </c>
      <c r="U7" s="276"/>
    </row>
    <row r="8" spans="1:21" ht="38.25" customHeight="1" x14ac:dyDescent="0.2">
      <c r="A8" s="158"/>
      <c r="B8" s="275" t="s">
        <v>296</v>
      </c>
      <c r="C8" s="275"/>
      <c r="D8" s="275"/>
      <c r="E8" s="275"/>
      <c r="F8" s="275"/>
      <c r="G8" s="273" t="s">
        <v>295</v>
      </c>
      <c r="H8" s="273" t="s">
        <v>230</v>
      </c>
      <c r="I8" s="273" t="s">
        <v>294</v>
      </c>
      <c r="J8" s="273" t="s">
        <v>293</v>
      </c>
      <c r="K8" s="274" t="s">
        <v>292</v>
      </c>
      <c r="L8" s="273" t="s">
        <v>291</v>
      </c>
      <c r="M8" s="273" t="s">
        <v>290</v>
      </c>
      <c r="N8" s="273" t="s">
        <v>289</v>
      </c>
      <c r="O8" s="273" t="s">
        <v>288</v>
      </c>
      <c r="P8" s="271">
        <v>2021</v>
      </c>
      <c r="Q8" s="271"/>
      <c r="R8" s="272"/>
      <c r="S8" s="271">
        <v>2022</v>
      </c>
      <c r="T8" s="271">
        <v>2023</v>
      </c>
      <c r="U8" s="270"/>
    </row>
    <row r="9" spans="1:21" ht="18" customHeight="1" x14ac:dyDescent="0.2">
      <c r="A9" s="171"/>
      <c r="B9" s="210" t="s">
        <v>287</v>
      </c>
      <c r="C9" s="210"/>
      <c r="D9" s="210"/>
      <c r="E9" s="210"/>
      <c r="F9" s="210"/>
      <c r="G9" s="167">
        <v>100</v>
      </c>
      <c r="H9" s="176">
        <v>1</v>
      </c>
      <c r="I9" s="176">
        <v>0</v>
      </c>
      <c r="J9" s="244">
        <v>0</v>
      </c>
      <c r="K9" s="205">
        <v>0</v>
      </c>
      <c r="L9" s="189">
        <v>2775100</v>
      </c>
      <c r="M9" s="189">
        <v>0</v>
      </c>
      <c r="N9" s="189">
        <v>0</v>
      </c>
      <c r="O9" s="189">
        <v>0</v>
      </c>
      <c r="P9" s="150">
        <f>P10+P15+P23+P32+P28</f>
        <v>4013382.45</v>
      </c>
      <c r="Q9" s="151" t="e">
        <f>Q10+Q15</f>
        <v>#REF!</v>
      </c>
      <c r="R9" s="151" t="e">
        <f>R10+R15</f>
        <v>#REF!</v>
      </c>
      <c r="S9" s="150">
        <f>S10+S15+S23+S32</f>
        <v>3988590</v>
      </c>
      <c r="T9" s="150">
        <f>T10+T15+T23+T32</f>
        <v>3991992</v>
      </c>
      <c r="U9" s="159" t="s">
        <v>236</v>
      </c>
    </row>
    <row r="10" spans="1:21" ht="26.25" customHeight="1" x14ac:dyDescent="0.2">
      <c r="A10" s="194"/>
      <c r="B10" s="209"/>
      <c r="C10" s="210" t="s">
        <v>286</v>
      </c>
      <c r="D10" s="210"/>
      <c r="E10" s="210"/>
      <c r="F10" s="210"/>
      <c r="G10" s="208">
        <v>102</v>
      </c>
      <c r="H10" s="207">
        <v>1</v>
      </c>
      <c r="I10" s="207">
        <v>2</v>
      </c>
      <c r="J10" s="206">
        <v>0</v>
      </c>
      <c r="K10" s="205">
        <v>0</v>
      </c>
      <c r="L10" s="204">
        <v>585600</v>
      </c>
      <c r="M10" s="189">
        <v>0</v>
      </c>
      <c r="N10" s="189">
        <v>0</v>
      </c>
      <c r="O10" s="203">
        <v>0</v>
      </c>
      <c r="P10" s="150">
        <f>P14</f>
        <v>968569.6</v>
      </c>
      <c r="Q10" s="151" t="e">
        <f>Q12</f>
        <v>#REF!</v>
      </c>
      <c r="R10" s="151" t="e">
        <f>R12</f>
        <v>#REF!</v>
      </c>
      <c r="S10" s="150">
        <f>S12</f>
        <v>969990</v>
      </c>
      <c r="T10" s="150">
        <f>T12</f>
        <v>971292</v>
      </c>
      <c r="U10" s="159" t="s">
        <v>236</v>
      </c>
    </row>
    <row r="11" spans="1:21" ht="56.25" x14ac:dyDescent="0.2">
      <c r="A11" s="194"/>
      <c r="B11" s="209"/>
      <c r="C11" s="201"/>
      <c r="D11" s="182"/>
      <c r="E11" s="182"/>
      <c r="F11" s="182" t="s">
        <v>241</v>
      </c>
      <c r="G11" s="208"/>
      <c r="H11" s="207">
        <v>1</v>
      </c>
      <c r="I11" s="207">
        <v>2</v>
      </c>
      <c r="J11" s="206">
        <v>6700000000</v>
      </c>
      <c r="K11" s="205">
        <v>0</v>
      </c>
      <c r="L11" s="204">
        <v>585600</v>
      </c>
      <c r="M11" s="189">
        <v>0</v>
      </c>
      <c r="N11" s="189">
        <v>0</v>
      </c>
      <c r="O11" s="203">
        <v>0</v>
      </c>
      <c r="P11" s="150">
        <f>P13</f>
        <v>968569.6</v>
      </c>
      <c r="Q11" s="151" t="e">
        <f>Q13</f>
        <v>#REF!</v>
      </c>
      <c r="R11" s="151" t="e">
        <f>R13</f>
        <v>#REF!</v>
      </c>
      <c r="S11" s="150">
        <f>S13</f>
        <v>969990</v>
      </c>
      <c r="T11" s="150">
        <f>T13</f>
        <v>971292</v>
      </c>
      <c r="U11" s="159"/>
    </row>
    <row r="12" spans="1:21" ht="24.75" customHeight="1" x14ac:dyDescent="0.2">
      <c r="A12" s="194"/>
      <c r="B12" s="196"/>
      <c r="C12" s="201"/>
      <c r="D12" s="195" t="s">
        <v>285</v>
      </c>
      <c r="E12" s="195"/>
      <c r="F12" s="195"/>
      <c r="G12" s="167">
        <v>102</v>
      </c>
      <c r="H12" s="166">
        <v>1</v>
      </c>
      <c r="I12" s="166">
        <v>2</v>
      </c>
      <c r="J12" s="165">
        <v>6710000000</v>
      </c>
      <c r="K12" s="190">
        <v>0</v>
      </c>
      <c r="L12" s="189">
        <v>585600</v>
      </c>
      <c r="M12" s="189">
        <v>0</v>
      </c>
      <c r="N12" s="189">
        <v>0</v>
      </c>
      <c r="O12" s="189">
        <v>0</v>
      </c>
      <c r="P12" s="162">
        <f>P14</f>
        <v>968569.6</v>
      </c>
      <c r="Q12" s="188" t="e">
        <f>Q13</f>
        <v>#REF!</v>
      </c>
      <c r="R12" s="188" t="e">
        <f>R13</f>
        <v>#REF!</v>
      </c>
      <c r="S12" s="162">
        <f>S14</f>
        <v>969990</v>
      </c>
      <c r="T12" s="162">
        <f>T14</f>
        <v>971292</v>
      </c>
      <c r="U12" s="159" t="s">
        <v>236</v>
      </c>
    </row>
    <row r="13" spans="1:21" ht="14.25" customHeight="1" x14ac:dyDescent="0.2">
      <c r="A13" s="194"/>
      <c r="B13" s="196"/>
      <c r="C13" s="182"/>
      <c r="D13" s="191"/>
      <c r="E13" s="195" t="s">
        <v>284</v>
      </c>
      <c r="F13" s="195"/>
      <c r="G13" s="167">
        <v>102</v>
      </c>
      <c r="H13" s="166">
        <v>1</v>
      </c>
      <c r="I13" s="166">
        <v>2</v>
      </c>
      <c r="J13" s="165">
        <v>6710010010</v>
      </c>
      <c r="K13" s="190">
        <v>0</v>
      </c>
      <c r="L13" s="189">
        <v>585600</v>
      </c>
      <c r="M13" s="189">
        <v>0</v>
      </c>
      <c r="N13" s="189">
        <v>0</v>
      </c>
      <c r="O13" s="189">
        <v>0</v>
      </c>
      <c r="P13" s="162">
        <f>P14</f>
        <v>968569.6</v>
      </c>
      <c r="Q13" s="188" t="e">
        <f>#REF!</f>
        <v>#REF!</v>
      </c>
      <c r="R13" s="188" t="e">
        <f>#REF!</f>
        <v>#REF!</v>
      </c>
      <c r="S13" s="162">
        <f>S14</f>
        <v>969990</v>
      </c>
      <c r="T13" s="162">
        <f>T14</f>
        <v>971292</v>
      </c>
      <c r="U13" s="159"/>
    </row>
    <row r="14" spans="1:21" ht="23.25" customHeight="1" x14ac:dyDescent="0.2">
      <c r="A14" s="194"/>
      <c r="B14" s="196"/>
      <c r="C14" s="182"/>
      <c r="D14" s="191"/>
      <c r="E14" s="191"/>
      <c r="F14" s="231" t="s">
        <v>266</v>
      </c>
      <c r="G14" s="167">
        <v>102</v>
      </c>
      <c r="H14" s="166">
        <v>1</v>
      </c>
      <c r="I14" s="166">
        <v>2</v>
      </c>
      <c r="J14" s="165">
        <v>6710010010</v>
      </c>
      <c r="K14" s="190" t="s">
        <v>265</v>
      </c>
      <c r="L14" s="189">
        <v>585600</v>
      </c>
      <c r="M14" s="189">
        <v>0</v>
      </c>
      <c r="N14" s="189">
        <v>0</v>
      </c>
      <c r="O14" s="189">
        <v>0</v>
      </c>
      <c r="P14" s="162">
        <v>968569.6</v>
      </c>
      <c r="Q14" s="188">
        <v>764954</v>
      </c>
      <c r="R14" s="188">
        <v>764954</v>
      </c>
      <c r="S14" s="162">
        <v>969990</v>
      </c>
      <c r="T14" s="162">
        <v>971292</v>
      </c>
      <c r="U14" s="159"/>
    </row>
    <row r="15" spans="1:21" ht="45.75" customHeight="1" x14ac:dyDescent="0.2">
      <c r="A15" s="194"/>
      <c r="B15" s="209"/>
      <c r="C15" s="210" t="s">
        <v>283</v>
      </c>
      <c r="D15" s="210"/>
      <c r="E15" s="210"/>
      <c r="F15" s="210"/>
      <c r="G15" s="208">
        <v>104</v>
      </c>
      <c r="H15" s="207">
        <v>1</v>
      </c>
      <c r="I15" s="207">
        <v>4</v>
      </c>
      <c r="J15" s="206">
        <v>0</v>
      </c>
      <c r="K15" s="205">
        <v>0</v>
      </c>
      <c r="L15" s="204">
        <v>2189500</v>
      </c>
      <c r="M15" s="189">
        <v>0</v>
      </c>
      <c r="N15" s="189">
        <v>0</v>
      </c>
      <c r="O15" s="203">
        <v>0</v>
      </c>
      <c r="P15" s="150">
        <f>P16</f>
        <v>2986645.35</v>
      </c>
      <c r="Q15" s="151">
        <f>Q17</f>
        <v>3074094</v>
      </c>
      <c r="R15" s="151">
        <f>R17</f>
        <v>3074094</v>
      </c>
      <c r="S15" s="150">
        <f>S16</f>
        <v>2960900</v>
      </c>
      <c r="T15" s="150">
        <f>T17</f>
        <v>2962900</v>
      </c>
      <c r="U15" s="159" t="s">
        <v>236</v>
      </c>
    </row>
    <row r="16" spans="1:21" ht="54.75" customHeight="1" x14ac:dyDescent="0.2">
      <c r="A16" s="194"/>
      <c r="B16" s="209"/>
      <c r="C16" s="201"/>
      <c r="D16" s="182"/>
      <c r="E16" s="182"/>
      <c r="F16" s="182" t="s">
        <v>241</v>
      </c>
      <c r="G16" s="208"/>
      <c r="H16" s="207">
        <v>1</v>
      </c>
      <c r="I16" s="207">
        <v>4</v>
      </c>
      <c r="J16" s="206">
        <v>6700000000</v>
      </c>
      <c r="K16" s="205">
        <v>0</v>
      </c>
      <c r="L16" s="204"/>
      <c r="M16" s="189"/>
      <c r="N16" s="189"/>
      <c r="O16" s="203"/>
      <c r="P16" s="150">
        <f>P18</f>
        <v>2986645.35</v>
      </c>
      <c r="Q16" s="151">
        <f>Q18</f>
        <v>3074094</v>
      </c>
      <c r="R16" s="151">
        <f>R18</f>
        <v>3074094</v>
      </c>
      <c r="S16" s="150">
        <f>S18</f>
        <v>2960900</v>
      </c>
      <c r="T16" s="150">
        <f>T18</f>
        <v>2962900</v>
      </c>
      <c r="U16" s="159"/>
    </row>
    <row r="17" spans="1:37" ht="35.25" customHeight="1" x14ac:dyDescent="0.2">
      <c r="A17" s="194"/>
      <c r="B17" s="196"/>
      <c r="C17" s="201"/>
      <c r="D17" s="195" t="s">
        <v>282</v>
      </c>
      <c r="E17" s="195"/>
      <c r="F17" s="195"/>
      <c r="G17" s="208">
        <v>104</v>
      </c>
      <c r="H17" s="222">
        <v>1</v>
      </c>
      <c r="I17" s="222">
        <v>4</v>
      </c>
      <c r="J17" s="165">
        <v>6710000000</v>
      </c>
      <c r="K17" s="190">
        <v>0</v>
      </c>
      <c r="L17" s="204">
        <v>2189500</v>
      </c>
      <c r="M17" s="189">
        <v>0</v>
      </c>
      <c r="N17" s="189">
        <v>0</v>
      </c>
      <c r="O17" s="203">
        <v>0</v>
      </c>
      <c r="P17" s="162">
        <f>P18</f>
        <v>2986645.35</v>
      </c>
      <c r="Q17" s="188">
        <f>Q18</f>
        <v>3074094</v>
      </c>
      <c r="R17" s="188">
        <f>R18</f>
        <v>3074094</v>
      </c>
      <c r="S17" s="162">
        <f>S18</f>
        <v>2960900</v>
      </c>
      <c r="T17" s="162">
        <f>T18</f>
        <v>2962900</v>
      </c>
      <c r="U17" s="159" t="s">
        <v>236</v>
      </c>
    </row>
    <row r="18" spans="1:37" ht="14.25" customHeight="1" x14ac:dyDescent="0.2">
      <c r="A18" s="194"/>
      <c r="B18" s="196"/>
      <c r="C18" s="182"/>
      <c r="D18" s="232"/>
      <c r="E18" s="195" t="s">
        <v>281</v>
      </c>
      <c r="F18" s="195"/>
      <c r="G18" s="208">
        <v>104</v>
      </c>
      <c r="H18" s="222">
        <v>1</v>
      </c>
      <c r="I18" s="222">
        <v>4</v>
      </c>
      <c r="J18" s="165">
        <v>6710010020</v>
      </c>
      <c r="K18" s="190">
        <v>0</v>
      </c>
      <c r="L18" s="204">
        <v>2189500</v>
      </c>
      <c r="M18" s="189">
        <v>0</v>
      </c>
      <c r="N18" s="189">
        <v>0</v>
      </c>
      <c r="O18" s="203">
        <v>0</v>
      </c>
      <c r="P18" s="162">
        <f>P19+P20+P21+P22</f>
        <v>2986645.35</v>
      </c>
      <c r="Q18" s="188">
        <f>Q19+Q20+Q21+Q22</f>
        <v>3074094</v>
      </c>
      <c r="R18" s="188">
        <f>R19+R20+R21+R22</f>
        <v>3074094</v>
      </c>
      <c r="S18" s="162">
        <f>S19+S20+S21+S22</f>
        <v>2960900</v>
      </c>
      <c r="T18" s="162">
        <f>T19+T20+T21+T22</f>
        <v>2962900</v>
      </c>
      <c r="U18" s="159" t="s">
        <v>236</v>
      </c>
    </row>
    <row r="19" spans="1:37" ht="21.75" customHeight="1" x14ac:dyDescent="0.2">
      <c r="A19" s="194"/>
      <c r="B19" s="196"/>
      <c r="C19" s="182"/>
      <c r="D19" s="191"/>
      <c r="E19" s="232"/>
      <c r="F19" s="231" t="s">
        <v>266</v>
      </c>
      <c r="G19" s="208">
        <v>104</v>
      </c>
      <c r="H19" s="222">
        <v>1</v>
      </c>
      <c r="I19" s="222">
        <v>4</v>
      </c>
      <c r="J19" s="165">
        <v>6710010020</v>
      </c>
      <c r="K19" s="190" t="s">
        <v>265</v>
      </c>
      <c r="L19" s="204">
        <v>1396500</v>
      </c>
      <c r="M19" s="189">
        <v>0</v>
      </c>
      <c r="N19" s="189">
        <v>0</v>
      </c>
      <c r="O19" s="203">
        <v>0</v>
      </c>
      <c r="P19" s="162">
        <v>2288970.35</v>
      </c>
      <c r="Q19" s="188">
        <v>1859130</v>
      </c>
      <c r="R19" s="188">
        <v>1859130</v>
      </c>
      <c r="S19" s="162">
        <v>2343600</v>
      </c>
      <c r="T19" s="162">
        <v>2343600</v>
      </c>
      <c r="U19" s="159" t="s">
        <v>236</v>
      </c>
    </row>
    <row r="20" spans="1:37" ht="21.75" customHeight="1" x14ac:dyDescent="0.2">
      <c r="A20" s="194"/>
      <c r="B20" s="196"/>
      <c r="C20" s="182"/>
      <c r="D20" s="191"/>
      <c r="E20" s="232"/>
      <c r="F20" s="231" t="s">
        <v>245</v>
      </c>
      <c r="G20" s="208">
        <v>104</v>
      </c>
      <c r="H20" s="222">
        <v>1</v>
      </c>
      <c r="I20" s="222">
        <v>4</v>
      </c>
      <c r="J20" s="165">
        <v>6710010020</v>
      </c>
      <c r="K20" s="190" t="s">
        <v>244</v>
      </c>
      <c r="L20" s="204">
        <v>721000</v>
      </c>
      <c r="M20" s="189">
        <v>0</v>
      </c>
      <c r="N20" s="189">
        <v>0</v>
      </c>
      <c r="O20" s="203">
        <v>0</v>
      </c>
      <c r="P20" s="162">
        <v>512375</v>
      </c>
      <c r="Q20" s="188">
        <v>1114980</v>
      </c>
      <c r="R20" s="188">
        <v>1114980</v>
      </c>
      <c r="S20" s="162">
        <v>515000</v>
      </c>
      <c r="T20" s="162">
        <v>517000</v>
      </c>
      <c r="U20" s="159" t="s">
        <v>236</v>
      </c>
    </row>
    <row r="21" spans="1:37" ht="14.25" customHeight="1" x14ac:dyDescent="0.2">
      <c r="A21" s="194"/>
      <c r="B21" s="196"/>
      <c r="C21" s="182"/>
      <c r="D21" s="191"/>
      <c r="E21" s="232"/>
      <c r="F21" s="231" t="s">
        <v>65</v>
      </c>
      <c r="G21" s="208">
        <v>104</v>
      </c>
      <c r="H21" s="222">
        <v>1</v>
      </c>
      <c r="I21" s="222">
        <v>4</v>
      </c>
      <c r="J21" s="199">
        <v>6710010020</v>
      </c>
      <c r="K21" s="190" t="s">
        <v>280</v>
      </c>
      <c r="L21" s="204">
        <v>37000</v>
      </c>
      <c r="M21" s="189">
        <v>0</v>
      </c>
      <c r="N21" s="189">
        <v>0</v>
      </c>
      <c r="O21" s="203">
        <v>0</v>
      </c>
      <c r="P21" s="162">
        <v>22300</v>
      </c>
      <c r="Q21" s="188">
        <v>19984</v>
      </c>
      <c r="R21" s="188">
        <v>19984</v>
      </c>
      <c r="S21" s="162">
        <v>22300</v>
      </c>
      <c r="T21" s="162">
        <v>22300</v>
      </c>
      <c r="U21" s="159" t="s">
        <v>236</v>
      </c>
    </row>
    <row r="22" spans="1:37" x14ac:dyDescent="0.2">
      <c r="A22" s="194"/>
      <c r="B22" s="196"/>
      <c r="C22" s="182"/>
      <c r="D22" s="191"/>
      <c r="E22" s="232"/>
      <c r="F22" s="231" t="s">
        <v>279</v>
      </c>
      <c r="G22" s="208">
        <v>104</v>
      </c>
      <c r="H22" s="222">
        <v>1</v>
      </c>
      <c r="I22" s="222">
        <v>4</v>
      </c>
      <c r="J22" s="199">
        <v>6710010020</v>
      </c>
      <c r="K22" s="190" t="s">
        <v>278</v>
      </c>
      <c r="L22" s="204">
        <v>35000</v>
      </c>
      <c r="M22" s="189">
        <v>0</v>
      </c>
      <c r="N22" s="189">
        <v>0</v>
      </c>
      <c r="O22" s="203">
        <v>0</v>
      </c>
      <c r="P22" s="162">
        <v>163000</v>
      </c>
      <c r="Q22" s="188">
        <v>80000</v>
      </c>
      <c r="R22" s="188">
        <v>80000</v>
      </c>
      <c r="S22" s="162">
        <v>80000</v>
      </c>
      <c r="T22" s="162">
        <v>80000</v>
      </c>
      <c r="U22" s="159" t="s">
        <v>236</v>
      </c>
    </row>
    <row r="23" spans="1:37" ht="38.25" customHeight="1" x14ac:dyDescent="0.2">
      <c r="A23" s="194"/>
      <c r="B23" s="196"/>
      <c r="C23" s="269" t="s">
        <v>223</v>
      </c>
      <c r="D23" s="267"/>
      <c r="E23" s="267"/>
      <c r="F23" s="267"/>
      <c r="G23" s="243"/>
      <c r="H23" s="207">
        <v>1</v>
      </c>
      <c r="I23" s="207">
        <v>6</v>
      </c>
      <c r="J23" s="259">
        <v>0</v>
      </c>
      <c r="K23" s="205">
        <v>0</v>
      </c>
      <c r="L23" s="242"/>
      <c r="M23" s="241"/>
      <c r="N23" s="241"/>
      <c r="O23" s="240"/>
      <c r="P23" s="150">
        <f>P27</f>
        <v>54800</v>
      </c>
      <c r="Q23" s="151"/>
      <c r="R23" s="151"/>
      <c r="S23" s="150">
        <f>S27</f>
        <v>54800</v>
      </c>
      <c r="T23" s="150">
        <f>T27</f>
        <v>54800</v>
      </c>
      <c r="U23" s="159"/>
    </row>
    <row r="24" spans="1:37" ht="45.75" customHeight="1" x14ac:dyDescent="0.2">
      <c r="A24" s="194"/>
      <c r="B24" s="268" t="s">
        <v>277</v>
      </c>
      <c r="C24" s="267"/>
      <c r="D24" s="267"/>
      <c r="E24" s="267"/>
      <c r="F24" s="267"/>
      <c r="G24" s="243"/>
      <c r="H24" s="207">
        <v>1</v>
      </c>
      <c r="I24" s="207">
        <v>6</v>
      </c>
      <c r="J24" s="259">
        <v>6700000000</v>
      </c>
      <c r="K24" s="205">
        <v>0</v>
      </c>
      <c r="L24" s="242"/>
      <c r="M24" s="241"/>
      <c r="N24" s="241"/>
      <c r="O24" s="240"/>
      <c r="P24" s="150">
        <f>P27</f>
        <v>54800</v>
      </c>
      <c r="Q24" s="151"/>
      <c r="R24" s="151"/>
      <c r="S24" s="150">
        <f>S27</f>
        <v>54800</v>
      </c>
      <c r="T24" s="150">
        <f>T27</f>
        <v>54800</v>
      </c>
      <c r="U24" s="159"/>
    </row>
    <row r="25" spans="1:37" ht="37.5" customHeight="1" x14ac:dyDescent="0.2">
      <c r="A25" s="194"/>
      <c r="B25" s="196"/>
      <c r="C25" s="225"/>
      <c r="D25" s="266" t="s">
        <v>276</v>
      </c>
      <c r="E25" s="265"/>
      <c r="F25" s="265"/>
      <c r="G25" s="208"/>
      <c r="H25" s="222">
        <v>1</v>
      </c>
      <c r="I25" s="222">
        <v>6</v>
      </c>
      <c r="J25" s="263">
        <v>6710000000</v>
      </c>
      <c r="K25" s="190">
        <v>0</v>
      </c>
      <c r="L25" s="204"/>
      <c r="M25" s="189"/>
      <c r="N25" s="189"/>
      <c r="O25" s="203"/>
      <c r="P25" s="162">
        <f>P27</f>
        <v>54800</v>
      </c>
      <c r="Q25" s="188"/>
      <c r="R25" s="188"/>
      <c r="S25" s="162">
        <f>S27</f>
        <v>54800</v>
      </c>
      <c r="T25" s="162">
        <f>T27</f>
        <v>54800</v>
      </c>
      <c r="U25" s="159"/>
    </row>
    <row r="26" spans="1:37" ht="35.25" customHeight="1" x14ac:dyDescent="0.2">
      <c r="A26" s="194"/>
      <c r="B26" s="196"/>
      <c r="C26" s="225"/>
      <c r="D26" s="239"/>
      <c r="E26" s="238"/>
      <c r="F26" s="264" t="s">
        <v>275</v>
      </c>
      <c r="G26" s="208"/>
      <c r="H26" s="222">
        <v>1</v>
      </c>
      <c r="I26" s="222">
        <v>6</v>
      </c>
      <c r="J26" s="263">
        <v>6710010080</v>
      </c>
      <c r="K26" s="190">
        <v>0</v>
      </c>
      <c r="L26" s="204"/>
      <c r="M26" s="189"/>
      <c r="N26" s="189"/>
      <c r="O26" s="203"/>
      <c r="P26" s="162">
        <f>P27</f>
        <v>54800</v>
      </c>
      <c r="Q26" s="188"/>
      <c r="R26" s="188"/>
      <c r="S26" s="162">
        <f>S27</f>
        <v>54800</v>
      </c>
      <c r="T26" s="162">
        <f>T27</f>
        <v>54800</v>
      </c>
      <c r="U26" s="159"/>
    </row>
    <row r="27" spans="1:37" x14ac:dyDescent="0.2">
      <c r="A27" s="194"/>
      <c r="B27" s="196"/>
      <c r="C27" s="225"/>
      <c r="D27" s="239"/>
      <c r="E27" s="238"/>
      <c r="F27" s="231" t="s">
        <v>65</v>
      </c>
      <c r="G27" s="208"/>
      <c r="H27" s="222">
        <v>1</v>
      </c>
      <c r="I27" s="222">
        <v>6</v>
      </c>
      <c r="J27" s="227">
        <v>6710010080</v>
      </c>
      <c r="K27" s="190">
        <v>540</v>
      </c>
      <c r="L27" s="204"/>
      <c r="M27" s="189"/>
      <c r="N27" s="189"/>
      <c r="O27" s="203"/>
      <c r="P27" s="162">
        <v>54800</v>
      </c>
      <c r="Q27" s="188">
        <v>53938</v>
      </c>
      <c r="R27" s="188">
        <v>53938</v>
      </c>
      <c r="S27" s="162">
        <v>54800</v>
      </c>
      <c r="T27" s="162">
        <v>54800</v>
      </c>
      <c r="U27" s="159"/>
      <c r="AK27" s="258"/>
    </row>
    <row r="28" spans="1:37" ht="23.25" customHeight="1" x14ac:dyDescent="0.2">
      <c r="A28" s="194"/>
      <c r="B28" s="196"/>
      <c r="C28" s="262" t="s">
        <v>273</v>
      </c>
      <c r="D28" s="261"/>
      <c r="E28" s="261"/>
      <c r="F28" s="261"/>
      <c r="G28" s="208"/>
      <c r="H28" s="207">
        <v>1</v>
      </c>
      <c r="I28" s="207">
        <v>7</v>
      </c>
      <c r="J28" s="259">
        <v>0</v>
      </c>
      <c r="K28" s="205">
        <v>0</v>
      </c>
      <c r="L28" s="242"/>
      <c r="M28" s="241"/>
      <c r="N28" s="241"/>
      <c r="O28" s="240"/>
      <c r="P28" s="150">
        <f>P31</f>
        <v>0</v>
      </c>
      <c r="Q28" s="151"/>
      <c r="R28" s="151"/>
      <c r="S28" s="150">
        <v>0</v>
      </c>
      <c r="T28" s="150">
        <v>0</v>
      </c>
      <c r="U28" s="159"/>
      <c r="AK28" s="258"/>
    </row>
    <row r="29" spans="1:37" x14ac:dyDescent="0.2">
      <c r="A29" s="194"/>
      <c r="B29" s="196"/>
      <c r="C29" s="225"/>
      <c r="D29" s="239"/>
      <c r="E29" s="238"/>
      <c r="F29" s="231" t="s">
        <v>274</v>
      </c>
      <c r="G29" s="208"/>
      <c r="H29" s="222">
        <v>1</v>
      </c>
      <c r="I29" s="207">
        <v>7</v>
      </c>
      <c r="J29" s="256">
        <v>7700000000</v>
      </c>
      <c r="K29" s="190">
        <v>0</v>
      </c>
      <c r="L29" s="204"/>
      <c r="M29" s="189"/>
      <c r="N29" s="189"/>
      <c r="O29" s="203"/>
      <c r="P29" s="162">
        <f>P31</f>
        <v>0</v>
      </c>
      <c r="Q29" s="188"/>
      <c r="R29" s="188"/>
      <c r="S29" s="162">
        <v>0</v>
      </c>
      <c r="T29" s="162">
        <v>0</v>
      </c>
      <c r="U29" s="159"/>
      <c r="AK29" s="258"/>
    </row>
    <row r="30" spans="1:37" ht="22.5" x14ac:dyDescent="0.2">
      <c r="A30" s="194"/>
      <c r="B30" s="196"/>
      <c r="C30" s="225"/>
      <c r="D30" s="239"/>
      <c r="E30" s="238"/>
      <c r="F30" s="231" t="s">
        <v>273</v>
      </c>
      <c r="G30" s="208"/>
      <c r="H30" s="222">
        <v>1</v>
      </c>
      <c r="I30" s="207">
        <v>7</v>
      </c>
      <c r="J30" s="256">
        <v>7700010050</v>
      </c>
      <c r="K30" s="190">
        <v>0</v>
      </c>
      <c r="L30" s="204"/>
      <c r="M30" s="189"/>
      <c r="N30" s="189"/>
      <c r="O30" s="203"/>
      <c r="P30" s="162">
        <v>0</v>
      </c>
      <c r="Q30" s="188"/>
      <c r="R30" s="188"/>
      <c r="S30" s="162">
        <v>0</v>
      </c>
      <c r="T30" s="162">
        <v>0</v>
      </c>
      <c r="U30" s="159"/>
      <c r="AK30" s="258"/>
    </row>
    <row r="31" spans="1:37" x14ac:dyDescent="0.2">
      <c r="A31" s="194"/>
      <c r="B31" s="196"/>
      <c r="C31" s="225"/>
      <c r="D31" s="239"/>
      <c r="E31" s="238"/>
      <c r="F31" s="231" t="s">
        <v>272</v>
      </c>
      <c r="G31" s="208"/>
      <c r="H31" s="222">
        <v>1</v>
      </c>
      <c r="I31" s="207">
        <v>7</v>
      </c>
      <c r="J31" s="256">
        <v>7700010050</v>
      </c>
      <c r="K31" s="190">
        <v>880</v>
      </c>
      <c r="L31" s="204"/>
      <c r="M31" s="189"/>
      <c r="N31" s="189"/>
      <c r="O31" s="203"/>
      <c r="P31" s="162">
        <v>0</v>
      </c>
      <c r="Q31" s="188"/>
      <c r="R31" s="188"/>
      <c r="S31" s="162">
        <v>0</v>
      </c>
      <c r="T31" s="162">
        <v>0</v>
      </c>
      <c r="U31" s="159"/>
      <c r="AK31" s="258"/>
    </row>
    <row r="32" spans="1:37" x14ac:dyDescent="0.2">
      <c r="A32" s="194"/>
      <c r="B32" s="196"/>
      <c r="C32" s="260" t="s">
        <v>222</v>
      </c>
      <c r="D32" s="260"/>
      <c r="E32" s="260"/>
      <c r="F32" s="260"/>
      <c r="G32" s="243"/>
      <c r="H32" s="207">
        <v>1</v>
      </c>
      <c r="I32" s="207">
        <v>13</v>
      </c>
      <c r="J32" s="259">
        <v>0</v>
      </c>
      <c r="K32" s="205">
        <v>0</v>
      </c>
      <c r="L32" s="242"/>
      <c r="M32" s="241"/>
      <c r="N32" s="241"/>
      <c r="O32" s="240"/>
      <c r="P32" s="150">
        <f>P33</f>
        <v>3367.5</v>
      </c>
      <c r="Q32" s="151"/>
      <c r="R32" s="151"/>
      <c r="S32" s="150">
        <v>2900</v>
      </c>
      <c r="T32" s="150">
        <f>T35</f>
        <v>3000</v>
      </c>
      <c r="U32" s="159"/>
      <c r="AK32" s="258"/>
    </row>
    <row r="33" spans="1:37" ht="22.5" x14ac:dyDescent="0.2">
      <c r="A33" s="194"/>
      <c r="B33" s="196"/>
      <c r="C33" s="182"/>
      <c r="D33" s="191"/>
      <c r="E33" s="191"/>
      <c r="F33" s="257" t="s">
        <v>271</v>
      </c>
      <c r="G33" s="208"/>
      <c r="H33" s="222">
        <v>1</v>
      </c>
      <c r="I33" s="222">
        <v>13</v>
      </c>
      <c r="J33" s="256">
        <v>7700000000</v>
      </c>
      <c r="K33" s="190">
        <v>0</v>
      </c>
      <c r="L33" s="204"/>
      <c r="M33" s="189"/>
      <c r="N33" s="189"/>
      <c r="O33" s="203"/>
      <c r="P33" s="162">
        <f>P34</f>
        <v>3367.5</v>
      </c>
      <c r="Q33" s="188"/>
      <c r="R33" s="188"/>
      <c r="S33" s="162">
        <v>2900</v>
      </c>
      <c r="T33" s="162">
        <v>3000</v>
      </c>
      <c r="U33" s="159"/>
      <c r="AK33" s="258"/>
    </row>
    <row r="34" spans="1:37" ht="22.5" x14ac:dyDescent="0.2">
      <c r="A34" s="194"/>
      <c r="B34" s="196"/>
      <c r="C34" s="182"/>
      <c r="D34" s="191"/>
      <c r="E34" s="191"/>
      <c r="F34" s="257" t="s">
        <v>270</v>
      </c>
      <c r="G34" s="208"/>
      <c r="H34" s="222">
        <v>1</v>
      </c>
      <c r="I34" s="222">
        <v>13</v>
      </c>
      <c r="J34" s="256">
        <v>7700095100</v>
      </c>
      <c r="K34" s="190">
        <v>0</v>
      </c>
      <c r="L34" s="204"/>
      <c r="M34" s="189"/>
      <c r="N34" s="189"/>
      <c r="O34" s="203"/>
      <c r="P34" s="162">
        <f>P35</f>
        <v>3367.5</v>
      </c>
      <c r="Q34" s="188"/>
      <c r="R34" s="188"/>
      <c r="S34" s="162">
        <v>2900</v>
      </c>
      <c r="T34" s="162">
        <v>3000</v>
      </c>
      <c r="U34" s="159"/>
      <c r="AK34" s="258"/>
    </row>
    <row r="35" spans="1:37" x14ac:dyDescent="0.2">
      <c r="A35" s="194"/>
      <c r="B35" s="196"/>
      <c r="C35" s="182"/>
      <c r="D35" s="191"/>
      <c r="E35" s="191"/>
      <c r="F35" s="257" t="s">
        <v>269</v>
      </c>
      <c r="G35" s="208"/>
      <c r="H35" s="222">
        <v>1</v>
      </c>
      <c r="I35" s="222">
        <v>13</v>
      </c>
      <c r="J35" s="256">
        <v>7700095100</v>
      </c>
      <c r="K35" s="190">
        <v>850</v>
      </c>
      <c r="L35" s="204"/>
      <c r="M35" s="189"/>
      <c r="N35" s="189"/>
      <c r="O35" s="203"/>
      <c r="P35" s="162">
        <v>3367.5</v>
      </c>
      <c r="Q35" s="188"/>
      <c r="R35" s="188"/>
      <c r="S35" s="162">
        <v>2900</v>
      </c>
      <c r="T35" s="162">
        <v>3000</v>
      </c>
      <c r="U35" s="159"/>
    </row>
    <row r="36" spans="1:37" ht="14.25" customHeight="1" x14ac:dyDescent="0.2">
      <c r="A36" s="194"/>
      <c r="B36" s="237" t="s">
        <v>221</v>
      </c>
      <c r="C36" s="237"/>
      <c r="D36" s="237"/>
      <c r="E36" s="237"/>
      <c r="F36" s="237"/>
      <c r="G36" s="208">
        <v>200</v>
      </c>
      <c r="H36" s="207">
        <v>2</v>
      </c>
      <c r="I36" s="207">
        <v>0</v>
      </c>
      <c r="J36" s="206">
        <v>0</v>
      </c>
      <c r="K36" s="205">
        <v>0</v>
      </c>
      <c r="L36" s="204">
        <v>167500</v>
      </c>
      <c r="M36" s="189">
        <v>0</v>
      </c>
      <c r="N36" s="189">
        <v>0</v>
      </c>
      <c r="O36" s="203">
        <v>0</v>
      </c>
      <c r="P36" s="150">
        <f>P37</f>
        <v>254900</v>
      </c>
      <c r="Q36" s="151">
        <f>Q37</f>
        <v>237615.33</v>
      </c>
      <c r="R36" s="151">
        <f>R37</f>
        <v>237615.33</v>
      </c>
      <c r="S36" s="150">
        <f>S37</f>
        <v>257600</v>
      </c>
      <c r="T36" s="150">
        <f>T37</f>
        <v>267800</v>
      </c>
      <c r="U36" s="159" t="s">
        <v>236</v>
      </c>
    </row>
    <row r="37" spans="1:37" ht="16.5" customHeight="1" x14ac:dyDescent="0.2">
      <c r="A37" s="194"/>
      <c r="B37" s="209"/>
      <c r="C37" s="255" t="s">
        <v>220</v>
      </c>
      <c r="D37" s="255"/>
      <c r="E37" s="255"/>
      <c r="F37" s="255"/>
      <c r="G37" s="218">
        <v>203</v>
      </c>
      <c r="H37" s="217">
        <v>2</v>
      </c>
      <c r="I37" s="217">
        <v>3</v>
      </c>
      <c r="J37" s="216">
        <v>0</v>
      </c>
      <c r="K37" s="215">
        <v>0</v>
      </c>
      <c r="L37" s="214">
        <v>167500</v>
      </c>
      <c r="M37" s="213">
        <v>0</v>
      </c>
      <c r="N37" s="213">
        <v>0</v>
      </c>
      <c r="O37" s="212">
        <v>0</v>
      </c>
      <c r="P37" s="150">
        <f>P39</f>
        <v>254900</v>
      </c>
      <c r="Q37" s="151">
        <f>Q39</f>
        <v>237615.33</v>
      </c>
      <c r="R37" s="151">
        <f>R39</f>
        <v>237615.33</v>
      </c>
      <c r="S37" s="150">
        <f>S39</f>
        <v>257600</v>
      </c>
      <c r="T37" s="150">
        <f>T39</f>
        <v>267800</v>
      </c>
      <c r="U37" s="159" t="s">
        <v>236</v>
      </c>
    </row>
    <row r="38" spans="1:37" ht="57" customHeight="1" x14ac:dyDescent="0.2">
      <c r="A38" s="194"/>
      <c r="B38" s="209"/>
      <c r="C38" s="254"/>
      <c r="D38" s="250"/>
      <c r="E38" s="250"/>
      <c r="F38" s="250" t="s">
        <v>241</v>
      </c>
      <c r="G38" s="218"/>
      <c r="H38" s="217">
        <v>2</v>
      </c>
      <c r="I38" s="217">
        <v>3</v>
      </c>
      <c r="J38" s="206">
        <v>6700000000</v>
      </c>
      <c r="K38" s="215">
        <v>0</v>
      </c>
      <c r="L38" s="214"/>
      <c r="M38" s="213"/>
      <c r="N38" s="213"/>
      <c r="O38" s="212"/>
      <c r="P38" s="150">
        <f>P40</f>
        <v>254900</v>
      </c>
      <c r="Q38" s="151">
        <f>Q40</f>
        <v>237615.33</v>
      </c>
      <c r="R38" s="151">
        <f>R40</f>
        <v>237615.33</v>
      </c>
      <c r="S38" s="150">
        <f>S41+S42</f>
        <v>257600</v>
      </c>
      <c r="T38" s="150">
        <f>T40</f>
        <v>267800</v>
      </c>
      <c r="U38" s="159"/>
    </row>
    <row r="39" spans="1:37" ht="22.5" customHeight="1" x14ac:dyDescent="0.2">
      <c r="A39" s="194"/>
      <c r="B39" s="196"/>
      <c r="C39" s="254"/>
      <c r="D39" s="253" t="s">
        <v>268</v>
      </c>
      <c r="E39" s="253"/>
      <c r="F39" s="253"/>
      <c r="G39" s="252">
        <v>203</v>
      </c>
      <c r="H39" s="251">
        <v>2</v>
      </c>
      <c r="I39" s="251">
        <v>3</v>
      </c>
      <c r="J39" s="165">
        <v>6720000000</v>
      </c>
      <c r="K39" s="245">
        <v>0</v>
      </c>
      <c r="L39" s="213">
        <v>167500</v>
      </c>
      <c r="M39" s="213">
        <v>0</v>
      </c>
      <c r="N39" s="213">
        <v>0</v>
      </c>
      <c r="O39" s="213">
        <v>0</v>
      </c>
      <c r="P39" s="162">
        <f>P40</f>
        <v>254900</v>
      </c>
      <c r="Q39" s="188">
        <f>Q40</f>
        <v>237615.33</v>
      </c>
      <c r="R39" s="188">
        <f>R40</f>
        <v>237615.33</v>
      </c>
      <c r="S39" s="162">
        <f>S40</f>
        <v>257600</v>
      </c>
      <c r="T39" s="162">
        <f>T40</f>
        <v>267800</v>
      </c>
      <c r="U39" s="159" t="s">
        <v>236</v>
      </c>
    </row>
    <row r="40" spans="1:37" ht="27" customHeight="1" x14ac:dyDescent="0.2">
      <c r="A40" s="194"/>
      <c r="B40" s="196"/>
      <c r="C40" s="250"/>
      <c r="D40" s="249"/>
      <c r="E40" s="253" t="s">
        <v>267</v>
      </c>
      <c r="F40" s="253"/>
      <c r="G40" s="252">
        <v>203</v>
      </c>
      <c r="H40" s="251">
        <v>2</v>
      </c>
      <c r="I40" s="251">
        <v>3</v>
      </c>
      <c r="J40" s="165">
        <v>6720051180</v>
      </c>
      <c r="K40" s="245">
        <v>0</v>
      </c>
      <c r="L40" s="213">
        <v>167500</v>
      </c>
      <c r="M40" s="213">
        <v>0</v>
      </c>
      <c r="N40" s="213">
        <v>0</v>
      </c>
      <c r="O40" s="213">
        <v>0</v>
      </c>
      <c r="P40" s="162">
        <f>P41+P42</f>
        <v>254900</v>
      </c>
      <c r="Q40" s="188">
        <f>Q41+Q42</f>
        <v>237615.33</v>
      </c>
      <c r="R40" s="188">
        <f>R41+R42</f>
        <v>237615.33</v>
      </c>
      <c r="S40" s="162">
        <f>S41+S42</f>
        <v>257600</v>
      </c>
      <c r="T40" s="162">
        <f>T41+T42</f>
        <v>267800</v>
      </c>
      <c r="U40" s="159" t="s">
        <v>236</v>
      </c>
    </row>
    <row r="41" spans="1:37" ht="24" customHeight="1" x14ac:dyDescent="0.2">
      <c r="A41" s="194"/>
      <c r="B41" s="196"/>
      <c r="C41" s="250"/>
      <c r="D41" s="249"/>
      <c r="E41" s="248"/>
      <c r="F41" s="247" t="s">
        <v>266</v>
      </c>
      <c r="G41" s="218">
        <v>203</v>
      </c>
      <c r="H41" s="246">
        <v>2</v>
      </c>
      <c r="I41" s="246">
        <v>3</v>
      </c>
      <c r="J41" s="165">
        <v>6720051180</v>
      </c>
      <c r="K41" s="245" t="s">
        <v>265</v>
      </c>
      <c r="L41" s="214">
        <v>146900</v>
      </c>
      <c r="M41" s="213">
        <v>0</v>
      </c>
      <c r="N41" s="213">
        <v>0</v>
      </c>
      <c r="O41" s="212">
        <v>0</v>
      </c>
      <c r="P41" s="162">
        <v>242039.2</v>
      </c>
      <c r="Q41" s="188">
        <v>230149.33</v>
      </c>
      <c r="R41" s="188">
        <v>230149.33</v>
      </c>
      <c r="S41" s="162">
        <v>243474</v>
      </c>
      <c r="T41" s="162">
        <v>246078</v>
      </c>
      <c r="U41" s="159" t="s">
        <v>236</v>
      </c>
    </row>
    <row r="42" spans="1:37" ht="21.75" customHeight="1" x14ac:dyDescent="0.2">
      <c r="A42" s="194"/>
      <c r="B42" s="196"/>
      <c r="C42" s="250"/>
      <c r="D42" s="249"/>
      <c r="E42" s="248"/>
      <c r="F42" s="247" t="s">
        <v>245</v>
      </c>
      <c r="G42" s="218">
        <v>203</v>
      </c>
      <c r="H42" s="246">
        <v>2</v>
      </c>
      <c r="I42" s="246">
        <v>3</v>
      </c>
      <c r="J42" s="165">
        <v>6720051180</v>
      </c>
      <c r="K42" s="245" t="s">
        <v>244</v>
      </c>
      <c r="L42" s="214">
        <v>20600</v>
      </c>
      <c r="M42" s="213">
        <v>0</v>
      </c>
      <c r="N42" s="213">
        <v>0</v>
      </c>
      <c r="O42" s="212">
        <v>0</v>
      </c>
      <c r="P42" s="162">
        <v>12860.8</v>
      </c>
      <c r="Q42" s="188">
        <v>7466</v>
      </c>
      <c r="R42" s="188">
        <v>7466</v>
      </c>
      <c r="S42" s="162">
        <v>14126</v>
      </c>
      <c r="T42" s="162">
        <v>21722</v>
      </c>
      <c r="U42" s="159" t="s">
        <v>236</v>
      </c>
    </row>
    <row r="43" spans="1:37" ht="21.75" customHeight="1" x14ac:dyDescent="0.2">
      <c r="A43" s="194"/>
      <c r="B43" s="237" t="s">
        <v>219</v>
      </c>
      <c r="C43" s="237"/>
      <c r="D43" s="237"/>
      <c r="E43" s="237"/>
      <c r="F43" s="237"/>
      <c r="G43" s="208">
        <v>300</v>
      </c>
      <c r="H43" s="207">
        <v>3</v>
      </c>
      <c r="I43" s="207">
        <v>0</v>
      </c>
      <c r="J43" s="206">
        <v>0</v>
      </c>
      <c r="K43" s="205">
        <v>0</v>
      </c>
      <c r="L43" s="204">
        <v>126000</v>
      </c>
      <c r="M43" s="189">
        <v>0</v>
      </c>
      <c r="N43" s="189">
        <v>0</v>
      </c>
      <c r="O43" s="203">
        <v>0</v>
      </c>
      <c r="P43" s="150">
        <f>P44+P49</f>
        <v>420300</v>
      </c>
      <c r="Q43" s="151" t="e">
        <f>#REF!+Q44+Q49</f>
        <v>#REF!</v>
      </c>
      <c r="R43" s="151" t="e">
        <f>#REF!+R44+R49</f>
        <v>#REF!</v>
      </c>
      <c r="S43" s="150">
        <f>S44+S49</f>
        <v>420300</v>
      </c>
      <c r="T43" s="150">
        <f>T44+T49</f>
        <v>420600</v>
      </c>
      <c r="U43" s="159" t="s">
        <v>236</v>
      </c>
    </row>
    <row r="44" spans="1:37" ht="14.25" customHeight="1" x14ac:dyDescent="0.2">
      <c r="A44" s="194"/>
      <c r="B44" s="209"/>
      <c r="C44" s="210" t="s">
        <v>218</v>
      </c>
      <c r="D44" s="210"/>
      <c r="E44" s="210"/>
      <c r="F44" s="210"/>
      <c r="G44" s="167">
        <v>310</v>
      </c>
      <c r="H44" s="176">
        <v>3</v>
      </c>
      <c r="I44" s="176">
        <v>10</v>
      </c>
      <c r="J44" s="244">
        <v>0</v>
      </c>
      <c r="K44" s="205">
        <v>0</v>
      </c>
      <c r="L44" s="189">
        <v>95400</v>
      </c>
      <c r="M44" s="189">
        <v>0</v>
      </c>
      <c r="N44" s="189">
        <v>0</v>
      </c>
      <c r="O44" s="189">
        <v>0</v>
      </c>
      <c r="P44" s="150">
        <f>P46</f>
        <v>390300</v>
      </c>
      <c r="Q44" s="151" t="e">
        <f>Q46</f>
        <v>#REF!</v>
      </c>
      <c r="R44" s="151" t="e">
        <f>R46</f>
        <v>#REF!</v>
      </c>
      <c r="S44" s="150">
        <f>S46</f>
        <v>390300</v>
      </c>
      <c r="T44" s="150">
        <f>T46</f>
        <v>390600</v>
      </c>
      <c r="U44" s="159" t="s">
        <v>236</v>
      </c>
    </row>
    <row r="45" spans="1:37" ht="55.5" customHeight="1" x14ac:dyDescent="0.2">
      <c r="A45" s="194"/>
      <c r="B45" s="209"/>
      <c r="C45" s="182"/>
      <c r="D45" s="182"/>
      <c r="E45" s="182"/>
      <c r="F45" s="182" t="s">
        <v>241</v>
      </c>
      <c r="G45" s="167"/>
      <c r="H45" s="176">
        <v>3</v>
      </c>
      <c r="I45" s="176">
        <v>10</v>
      </c>
      <c r="J45" s="206">
        <v>6700000000</v>
      </c>
      <c r="K45" s="205">
        <v>0</v>
      </c>
      <c r="L45" s="189"/>
      <c r="M45" s="189"/>
      <c r="N45" s="189"/>
      <c r="O45" s="189"/>
      <c r="P45" s="150">
        <f>P47</f>
        <v>390300</v>
      </c>
      <c r="Q45" s="151" t="e">
        <f>Q47</f>
        <v>#REF!</v>
      </c>
      <c r="R45" s="151" t="e">
        <f>R47</f>
        <v>#REF!</v>
      </c>
      <c r="S45" s="150">
        <f>S47</f>
        <v>390300</v>
      </c>
      <c r="T45" s="150">
        <f>T47</f>
        <v>390600</v>
      </c>
      <c r="U45" s="159"/>
    </row>
    <row r="46" spans="1:37" ht="36" customHeight="1" x14ac:dyDescent="0.2">
      <c r="A46" s="194"/>
      <c r="B46" s="196"/>
      <c r="C46" s="182"/>
      <c r="D46" s="195" t="s">
        <v>264</v>
      </c>
      <c r="E46" s="195"/>
      <c r="F46" s="195"/>
      <c r="G46" s="167">
        <v>310</v>
      </c>
      <c r="H46" s="166">
        <v>3</v>
      </c>
      <c r="I46" s="166">
        <v>10</v>
      </c>
      <c r="J46" s="165">
        <v>6730000000</v>
      </c>
      <c r="K46" s="190">
        <v>0</v>
      </c>
      <c r="L46" s="189">
        <v>95400</v>
      </c>
      <c r="M46" s="189">
        <v>0</v>
      </c>
      <c r="N46" s="189">
        <v>0</v>
      </c>
      <c r="O46" s="189">
        <v>0</v>
      </c>
      <c r="P46" s="162">
        <f>P47</f>
        <v>390300</v>
      </c>
      <c r="Q46" s="188" t="e">
        <f>Q47</f>
        <v>#REF!</v>
      </c>
      <c r="R46" s="188" t="e">
        <f>R47</f>
        <v>#REF!</v>
      </c>
      <c r="S46" s="162">
        <f>S47</f>
        <v>390300</v>
      </c>
      <c r="T46" s="162">
        <f>T47</f>
        <v>390600</v>
      </c>
      <c r="U46" s="159" t="s">
        <v>236</v>
      </c>
    </row>
    <row r="47" spans="1:37" ht="34.5" customHeight="1" x14ac:dyDescent="0.2">
      <c r="A47" s="194"/>
      <c r="B47" s="196"/>
      <c r="C47" s="182"/>
      <c r="D47" s="232"/>
      <c r="E47" s="195" t="s">
        <v>263</v>
      </c>
      <c r="F47" s="195"/>
      <c r="G47" s="208">
        <v>310</v>
      </c>
      <c r="H47" s="166">
        <v>3</v>
      </c>
      <c r="I47" s="166">
        <v>10</v>
      </c>
      <c r="J47" s="165">
        <v>6730095020</v>
      </c>
      <c r="K47" s="190">
        <v>0</v>
      </c>
      <c r="L47" s="189">
        <v>95400</v>
      </c>
      <c r="M47" s="189">
        <v>0</v>
      </c>
      <c r="N47" s="189">
        <v>0</v>
      </c>
      <c r="O47" s="189">
        <v>0</v>
      </c>
      <c r="P47" s="162">
        <f>P48</f>
        <v>390300</v>
      </c>
      <c r="Q47" s="188" t="e">
        <f>#REF!+Q48</f>
        <v>#REF!</v>
      </c>
      <c r="R47" s="188" t="e">
        <f>#REF!+R48</f>
        <v>#REF!</v>
      </c>
      <c r="S47" s="162">
        <f>S48</f>
        <v>390300</v>
      </c>
      <c r="T47" s="162">
        <f>T48</f>
        <v>390600</v>
      </c>
      <c r="U47" s="159" t="s">
        <v>236</v>
      </c>
    </row>
    <row r="48" spans="1:37" ht="21.75" customHeight="1" x14ac:dyDescent="0.2">
      <c r="A48" s="194"/>
      <c r="B48" s="196"/>
      <c r="C48" s="182"/>
      <c r="D48" s="191"/>
      <c r="E48" s="232"/>
      <c r="F48" s="231" t="s">
        <v>245</v>
      </c>
      <c r="G48" s="208">
        <v>310</v>
      </c>
      <c r="H48" s="222">
        <v>3</v>
      </c>
      <c r="I48" s="222">
        <v>10</v>
      </c>
      <c r="J48" s="165">
        <v>6730095020</v>
      </c>
      <c r="K48" s="190" t="s">
        <v>244</v>
      </c>
      <c r="L48" s="204">
        <v>85000</v>
      </c>
      <c r="M48" s="189">
        <v>0</v>
      </c>
      <c r="N48" s="189">
        <v>0</v>
      </c>
      <c r="O48" s="203">
        <v>0</v>
      </c>
      <c r="P48" s="162">
        <v>390300</v>
      </c>
      <c r="Q48" s="188">
        <v>390300</v>
      </c>
      <c r="R48" s="188">
        <v>390300</v>
      </c>
      <c r="S48" s="162">
        <v>390300</v>
      </c>
      <c r="T48" s="162">
        <v>390600</v>
      </c>
      <c r="U48" s="159" t="s">
        <v>236</v>
      </c>
    </row>
    <row r="49" spans="1:21" ht="25.5" customHeight="1" x14ac:dyDescent="0.2">
      <c r="A49" s="194"/>
      <c r="B49" s="196"/>
      <c r="C49" s="187" t="s">
        <v>217</v>
      </c>
      <c r="D49" s="186"/>
      <c r="E49" s="186"/>
      <c r="F49" s="185"/>
      <c r="G49" s="243"/>
      <c r="H49" s="207">
        <v>3</v>
      </c>
      <c r="I49" s="207">
        <v>14</v>
      </c>
      <c r="J49" s="206">
        <v>0</v>
      </c>
      <c r="K49" s="205">
        <v>0</v>
      </c>
      <c r="L49" s="242"/>
      <c r="M49" s="241"/>
      <c r="N49" s="241"/>
      <c r="O49" s="240"/>
      <c r="P49" s="150">
        <f>P51</f>
        <v>30000</v>
      </c>
      <c r="Q49" s="151">
        <f>Q51</f>
        <v>0</v>
      </c>
      <c r="R49" s="151">
        <f>R51</f>
        <v>0</v>
      </c>
      <c r="S49" s="150">
        <f>S51</f>
        <v>30000</v>
      </c>
      <c r="T49" s="150">
        <f>T51</f>
        <v>30000</v>
      </c>
      <c r="U49" s="159"/>
    </row>
    <row r="50" spans="1:21" ht="46.5" customHeight="1" x14ac:dyDescent="0.2">
      <c r="A50" s="194"/>
      <c r="B50" s="196"/>
      <c r="C50" s="184"/>
      <c r="D50" s="184"/>
      <c r="E50" s="184"/>
      <c r="F50" s="182" t="s">
        <v>241</v>
      </c>
      <c r="G50" s="243"/>
      <c r="H50" s="207">
        <v>3</v>
      </c>
      <c r="I50" s="207">
        <v>14</v>
      </c>
      <c r="J50" s="206">
        <v>6700000000</v>
      </c>
      <c r="K50" s="205">
        <v>0</v>
      </c>
      <c r="L50" s="242"/>
      <c r="M50" s="241"/>
      <c r="N50" s="241"/>
      <c r="O50" s="240"/>
      <c r="P50" s="150">
        <f>P52</f>
        <v>30000</v>
      </c>
      <c r="Q50" s="151">
        <f>Q52</f>
        <v>0</v>
      </c>
      <c r="R50" s="151">
        <f>R52</f>
        <v>0</v>
      </c>
      <c r="S50" s="150">
        <f>S52</f>
        <v>30000</v>
      </c>
      <c r="T50" s="150">
        <f>T52</f>
        <v>30000</v>
      </c>
      <c r="U50" s="159"/>
    </row>
    <row r="51" spans="1:21" ht="37.5" customHeight="1" x14ac:dyDescent="0.2">
      <c r="A51" s="194"/>
      <c r="B51" s="196"/>
      <c r="C51" s="225"/>
      <c r="D51" s="239"/>
      <c r="E51" s="238"/>
      <c r="F51" s="200" t="s">
        <v>262</v>
      </c>
      <c r="G51" s="167"/>
      <c r="H51" s="166">
        <v>3</v>
      </c>
      <c r="I51" s="166">
        <v>14</v>
      </c>
      <c r="J51" s="165">
        <v>6740000000</v>
      </c>
      <c r="K51" s="190">
        <v>0</v>
      </c>
      <c r="L51" s="189"/>
      <c r="M51" s="189"/>
      <c r="N51" s="189"/>
      <c r="O51" s="189"/>
      <c r="P51" s="162">
        <f>P52</f>
        <v>30000</v>
      </c>
      <c r="Q51" s="188">
        <f>Q52</f>
        <v>0</v>
      </c>
      <c r="R51" s="188">
        <f>R52</f>
        <v>0</v>
      </c>
      <c r="S51" s="162">
        <f>S52</f>
        <v>30000</v>
      </c>
      <c r="T51" s="162">
        <f>T52</f>
        <v>30000</v>
      </c>
      <c r="U51" s="159"/>
    </row>
    <row r="52" spans="1:21" x14ac:dyDescent="0.2">
      <c r="A52" s="194"/>
      <c r="B52" s="196"/>
      <c r="C52" s="225"/>
      <c r="D52" s="239"/>
      <c r="E52" s="238"/>
      <c r="F52" s="200" t="s">
        <v>261</v>
      </c>
      <c r="G52" s="167"/>
      <c r="H52" s="166">
        <v>3</v>
      </c>
      <c r="I52" s="166">
        <v>14</v>
      </c>
      <c r="J52" s="165">
        <v>6740020040</v>
      </c>
      <c r="K52" s="190">
        <v>0</v>
      </c>
      <c r="L52" s="189"/>
      <c r="M52" s="189"/>
      <c r="N52" s="189"/>
      <c r="O52" s="189"/>
      <c r="P52" s="162">
        <f>P53</f>
        <v>30000</v>
      </c>
      <c r="Q52" s="188">
        <f>Q53</f>
        <v>0</v>
      </c>
      <c r="R52" s="188">
        <f>R53</f>
        <v>0</v>
      </c>
      <c r="S52" s="162">
        <f>S53</f>
        <v>30000</v>
      </c>
      <c r="T52" s="162">
        <f>T53</f>
        <v>30000</v>
      </c>
      <c r="U52" s="159"/>
    </row>
    <row r="53" spans="1:21" ht="21.75" customHeight="1" x14ac:dyDescent="0.2">
      <c r="A53" s="194"/>
      <c r="B53" s="196"/>
      <c r="C53" s="225"/>
      <c r="D53" s="239"/>
      <c r="E53" s="238"/>
      <c r="F53" s="231" t="s">
        <v>257</v>
      </c>
      <c r="G53" s="167"/>
      <c r="H53" s="166">
        <v>3</v>
      </c>
      <c r="I53" s="166">
        <v>14</v>
      </c>
      <c r="J53" s="165">
        <v>6740020040</v>
      </c>
      <c r="K53" s="190">
        <v>240</v>
      </c>
      <c r="L53" s="189"/>
      <c r="M53" s="189"/>
      <c r="N53" s="189"/>
      <c r="O53" s="189"/>
      <c r="P53" s="162">
        <v>30000</v>
      </c>
      <c r="Q53" s="188"/>
      <c r="R53" s="188"/>
      <c r="S53" s="162">
        <v>30000</v>
      </c>
      <c r="T53" s="162">
        <v>30000</v>
      </c>
      <c r="U53" s="159"/>
    </row>
    <row r="54" spans="1:21" ht="14.25" customHeight="1" x14ac:dyDescent="0.2">
      <c r="A54" s="194"/>
      <c r="B54" s="237" t="s">
        <v>216</v>
      </c>
      <c r="C54" s="237"/>
      <c r="D54" s="237"/>
      <c r="E54" s="237"/>
      <c r="F54" s="237"/>
      <c r="G54" s="208">
        <v>400</v>
      </c>
      <c r="H54" s="207">
        <v>4</v>
      </c>
      <c r="I54" s="207">
        <v>0</v>
      </c>
      <c r="J54" s="206">
        <v>0</v>
      </c>
      <c r="K54" s="205">
        <v>0</v>
      </c>
      <c r="L54" s="204">
        <v>1405800</v>
      </c>
      <c r="M54" s="189">
        <v>0</v>
      </c>
      <c r="N54" s="189">
        <v>0</v>
      </c>
      <c r="O54" s="203">
        <v>0</v>
      </c>
      <c r="P54" s="150">
        <f>P55</f>
        <v>5682664</v>
      </c>
      <c r="Q54" s="151">
        <f>Q55</f>
        <v>1047000</v>
      </c>
      <c r="R54" s="151">
        <f>R55</f>
        <v>1047000</v>
      </c>
      <c r="S54" s="150">
        <f>S55</f>
        <v>1222000</v>
      </c>
      <c r="T54" s="150">
        <f>T55</f>
        <v>1271000</v>
      </c>
      <c r="U54" s="159" t="s">
        <v>236</v>
      </c>
    </row>
    <row r="55" spans="1:21" ht="14.25" customHeight="1" x14ac:dyDescent="0.2">
      <c r="A55" s="194"/>
      <c r="B55" s="209"/>
      <c r="C55" s="210" t="s">
        <v>215</v>
      </c>
      <c r="D55" s="210"/>
      <c r="E55" s="210"/>
      <c r="F55" s="210"/>
      <c r="G55" s="208">
        <v>409</v>
      </c>
      <c r="H55" s="207">
        <v>4</v>
      </c>
      <c r="I55" s="207">
        <v>9</v>
      </c>
      <c r="J55" s="206">
        <v>0</v>
      </c>
      <c r="K55" s="205">
        <v>0</v>
      </c>
      <c r="L55" s="204">
        <v>1400000</v>
      </c>
      <c r="M55" s="189">
        <v>0</v>
      </c>
      <c r="N55" s="189">
        <v>0</v>
      </c>
      <c r="O55" s="203">
        <v>0</v>
      </c>
      <c r="P55" s="150">
        <f>P57</f>
        <v>5682664</v>
      </c>
      <c r="Q55" s="151">
        <f>Q57</f>
        <v>1047000</v>
      </c>
      <c r="R55" s="151">
        <f>R57</f>
        <v>1047000</v>
      </c>
      <c r="S55" s="150">
        <f>S57</f>
        <v>1222000</v>
      </c>
      <c r="T55" s="150">
        <f>T57</f>
        <v>1271000</v>
      </c>
      <c r="U55" s="159" t="s">
        <v>236</v>
      </c>
    </row>
    <row r="56" spans="1:21" ht="57.75" customHeight="1" x14ac:dyDescent="0.2">
      <c r="A56" s="194"/>
      <c r="B56" s="209"/>
      <c r="C56" s="201"/>
      <c r="D56" s="182"/>
      <c r="E56" s="182"/>
      <c r="F56" s="182" t="s">
        <v>241</v>
      </c>
      <c r="G56" s="208"/>
      <c r="H56" s="207">
        <v>4</v>
      </c>
      <c r="I56" s="207">
        <v>9</v>
      </c>
      <c r="J56" s="206">
        <v>6700000000</v>
      </c>
      <c r="K56" s="205">
        <v>0</v>
      </c>
      <c r="L56" s="204"/>
      <c r="M56" s="189"/>
      <c r="N56" s="189"/>
      <c r="O56" s="203"/>
      <c r="P56" s="150">
        <f>P57</f>
        <v>5682664</v>
      </c>
      <c r="Q56" s="151">
        <f>Q58</f>
        <v>1047000</v>
      </c>
      <c r="R56" s="151">
        <f>R58</f>
        <v>1047000</v>
      </c>
      <c r="S56" s="150">
        <f>S58</f>
        <v>1222000</v>
      </c>
      <c r="T56" s="150">
        <f>T58</f>
        <v>1271000</v>
      </c>
      <c r="U56" s="159"/>
    </row>
    <row r="57" spans="1:21" ht="26.25" customHeight="1" x14ac:dyDescent="0.2">
      <c r="A57" s="194"/>
      <c r="B57" s="196"/>
      <c r="C57" s="201"/>
      <c r="D57" s="195" t="s">
        <v>260</v>
      </c>
      <c r="E57" s="195"/>
      <c r="F57" s="195"/>
      <c r="G57" s="167">
        <v>409</v>
      </c>
      <c r="H57" s="166">
        <v>4</v>
      </c>
      <c r="I57" s="166">
        <v>9</v>
      </c>
      <c r="J57" s="165">
        <v>6750000000</v>
      </c>
      <c r="K57" s="190">
        <v>0</v>
      </c>
      <c r="L57" s="189">
        <v>1400000</v>
      </c>
      <c r="M57" s="189">
        <v>0</v>
      </c>
      <c r="N57" s="189">
        <v>0</v>
      </c>
      <c r="O57" s="189">
        <v>0</v>
      </c>
      <c r="P57" s="162">
        <f>P58+P60</f>
        <v>5682664</v>
      </c>
      <c r="Q57" s="188">
        <f>Q58</f>
        <v>1047000</v>
      </c>
      <c r="R57" s="188">
        <f>R58</f>
        <v>1047000</v>
      </c>
      <c r="S57" s="162">
        <f>S58</f>
        <v>1222000</v>
      </c>
      <c r="T57" s="162">
        <f>T58</f>
        <v>1271000</v>
      </c>
      <c r="U57" s="159" t="s">
        <v>236</v>
      </c>
    </row>
    <row r="58" spans="1:21" ht="28.5" customHeight="1" x14ac:dyDescent="0.2">
      <c r="A58" s="194"/>
      <c r="B58" s="196"/>
      <c r="C58" s="182"/>
      <c r="D58" s="191"/>
      <c r="E58" s="195" t="s">
        <v>259</v>
      </c>
      <c r="F58" s="195"/>
      <c r="G58" s="167">
        <v>409</v>
      </c>
      <c r="H58" s="166">
        <v>4</v>
      </c>
      <c r="I58" s="166">
        <v>9</v>
      </c>
      <c r="J58" s="165">
        <v>6750095280</v>
      </c>
      <c r="K58" s="190">
        <v>0</v>
      </c>
      <c r="L58" s="189">
        <v>900000</v>
      </c>
      <c r="M58" s="189">
        <v>0</v>
      </c>
      <c r="N58" s="189">
        <v>0</v>
      </c>
      <c r="O58" s="189">
        <v>0</v>
      </c>
      <c r="P58" s="162">
        <f>P59</f>
        <v>2669388</v>
      </c>
      <c r="Q58" s="188">
        <f>Q59</f>
        <v>1047000</v>
      </c>
      <c r="R58" s="188">
        <f>R59</f>
        <v>1047000</v>
      </c>
      <c r="S58" s="162">
        <f>S59</f>
        <v>1222000</v>
      </c>
      <c r="T58" s="162">
        <f>T59</f>
        <v>1271000</v>
      </c>
      <c r="U58" s="159" t="s">
        <v>236</v>
      </c>
    </row>
    <row r="59" spans="1:21" ht="21.75" customHeight="1" x14ac:dyDescent="0.2">
      <c r="A59" s="194"/>
      <c r="B59" s="196"/>
      <c r="C59" s="182"/>
      <c r="D59" s="191"/>
      <c r="E59" s="191"/>
      <c r="F59" s="231" t="s">
        <v>245</v>
      </c>
      <c r="G59" s="167">
        <v>409</v>
      </c>
      <c r="H59" s="166">
        <v>4</v>
      </c>
      <c r="I59" s="166">
        <v>9</v>
      </c>
      <c r="J59" s="165">
        <v>6750095280</v>
      </c>
      <c r="K59" s="190" t="s">
        <v>244</v>
      </c>
      <c r="L59" s="189">
        <v>900000</v>
      </c>
      <c r="M59" s="189">
        <v>0</v>
      </c>
      <c r="N59" s="189">
        <v>0</v>
      </c>
      <c r="O59" s="189">
        <v>0</v>
      </c>
      <c r="P59" s="162">
        <v>2669388</v>
      </c>
      <c r="Q59" s="188">
        <v>1047000</v>
      </c>
      <c r="R59" s="188">
        <v>1047000</v>
      </c>
      <c r="S59" s="162">
        <v>1222000</v>
      </c>
      <c r="T59" s="162">
        <v>1271000</v>
      </c>
      <c r="U59" s="159" t="s">
        <v>236</v>
      </c>
    </row>
    <row r="60" spans="1:21" ht="48.75" customHeight="1" x14ac:dyDescent="0.2">
      <c r="A60" s="171"/>
      <c r="B60" s="182"/>
      <c r="C60" s="182"/>
      <c r="D60" s="191"/>
      <c r="E60" s="236" t="s">
        <v>258</v>
      </c>
      <c r="F60" s="235"/>
      <c r="G60" s="233"/>
      <c r="H60" s="166">
        <v>4</v>
      </c>
      <c r="I60" s="166">
        <v>9</v>
      </c>
      <c r="J60" s="221" t="s">
        <v>256</v>
      </c>
      <c r="K60" s="190">
        <v>0</v>
      </c>
      <c r="L60" s="204"/>
      <c r="M60" s="189"/>
      <c r="N60" s="189"/>
      <c r="O60" s="203"/>
      <c r="P60" s="162">
        <f>P61</f>
        <v>3013276</v>
      </c>
      <c r="Q60" s="188"/>
      <c r="R60" s="188"/>
      <c r="S60" s="162">
        <v>0</v>
      </c>
      <c r="T60" s="162">
        <v>0</v>
      </c>
      <c r="U60" s="159"/>
    </row>
    <row r="61" spans="1:21" ht="24.75" customHeight="1" x14ac:dyDescent="0.2">
      <c r="A61" s="171"/>
      <c r="B61" s="182"/>
      <c r="C61" s="182"/>
      <c r="D61" s="191"/>
      <c r="E61" s="191"/>
      <c r="F61" s="234" t="s">
        <v>257</v>
      </c>
      <c r="G61" s="233"/>
      <c r="H61" s="166">
        <v>4</v>
      </c>
      <c r="I61" s="166">
        <v>9</v>
      </c>
      <c r="J61" s="221" t="s">
        <v>256</v>
      </c>
      <c r="K61" s="190">
        <v>240</v>
      </c>
      <c r="L61" s="204"/>
      <c r="M61" s="189"/>
      <c r="N61" s="189"/>
      <c r="O61" s="203"/>
      <c r="P61" s="162">
        <v>3013276</v>
      </c>
      <c r="Q61" s="188"/>
      <c r="R61" s="188"/>
      <c r="S61" s="162">
        <v>0</v>
      </c>
      <c r="T61" s="162">
        <v>0</v>
      </c>
      <c r="U61" s="159"/>
    </row>
    <row r="62" spans="1:21" ht="14.25" customHeight="1" x14ac:dyDescent="0.2">
      <c r="A62" s="171"/>
      <c r="B62" s="210" t="s">
        <v>213</v>
      </c>
      <c r="C62" s="210"/>
      <c r="D62" s="210"/>
      <c r="E62" s="210"/>
      <c r="F62" s="210"/>
      <c r="G62" s="208">
        <v>500</v>
      </c>
      <c r="H62" s="207">
        <v>5</v>
      </c>
      <c r="I62" s="207">
        <v>0</v>
      </c>
      <c r="J62" s="206">
        <v>0</v>
      </c>
      <c r="K62" s="205">
        <v>0</v>
      </c>
      <c r="L62" s="204">
        <v>2945500</v>
      </c>
      <c r="M62" s="189">
        <v>0</v>
      </c>
      <c r="N62" s="189">
        <v>0</v>
      </c>
      <c r="O62" s="203">
        <v>0</v>
      </c>
      <c r="P62" s="150">
        <f>P63</f>
        <v>1622017.79</v>
      </c>
      <c r="Q62" s="151" t="e">
        <f>#REF!+Q63</f>
        <v>#REF!</v>
      </c>
      <c r="R62" s="151" t="e">
        <f>#REF!+R63</f>
        <v>#REF!</v>
      </c>
      <c r="S62" s="150">
        <f>S63</f>
        <v>2588910</v>
      </c>
      <c r="T62" s="150">
        <f>T63</f>
        <v>2358008</v>
      </c>
      <c r="U62" s="159" t="s">
        <v>236</v>
      </c>
    </row>
    <row r="63" spans="1:21" ht="14.25" customHeight="1" x14ac:dyDescent="0.2">
      <c r="A63" s="194"/>
      <c r="B63" s="209"/>
      <c r="C63" s="210" t="s">
        <v>210</v>
      </c>
      <c r="D63" s="210"/>
      <c r="E63" s="210"/>
      <c r="F63" s="210"/>
      <c r="G63" s="208">
        <v>503</v>
      </c>
      <c r="H63" s="207">
        <v>5</v>
      </c>
      <c r="I63" s="207">
        <v>3</v>
      </c>
      <c r="J63" s="206">
        <v>0</v>
      </c>
      <c r="K63" s="205">
        <v>0</v>
      </c>
      <c r="L63" s="204">
        <v>2861300</v>
      </c>
      <c r="M63" s="189">
        <v>0</v>
      </c>
      <c r="N63" s="189">
        <v>0</v>
      </c>
      <c r="O63" s="203">
        <v>0</v>
      </c>
      <c r="P63" s="150">
        <f>P64</f>
        <v>1622017.79</v>
      </c>
      <c r="Q63" s="151">
        <f>Q65</f>
        <v>2401400</v>
      </c>
      <c r="R63" s="151">
        <f>R65</f>
        <v>2401400</v>
      </c>
      <c r="S63" s="150">
        <f>S65</f>
        <v>2588910</v>
      </c>
      <c r="T63" s="150">
        <f>T65</f>
        <v>2358008</v>
      </c>
      <c r="U63" s="159" t="s">
        <v>236</v>
      </c>
    </row>
    <row r="64" spans="1:21" ht="56.25" customHeight="1" x14ac:dyDescent="0.2">
      <c r="A64" s="194"/>
      <c r="B64" s="209"/>
      <c r="C64" s="201"/>
      <c r="D64" s="182"/>
      <c r="E64" s="182"/>
      <c r="F64" s="182" t="s">
        <v>241</v>
      </c>
      <c r="G64" s="208"/>
      <c r="H64" s="207">
        <v>5</v>
      </c>
      <c r="I64" s="207">
        <v>3</v>
      </c>
      <c r="J64" s="206">
        <v>6700000000</v>
      </c>
      <c r="K64" s="205">
        <v>0</v>
      </c>
      <c r="L64" s="204"/>
      <c r="M64" s="189"/>
      <c r="N64" s="189"/>
      <c r="O64" s="203"/>
      <c r="P64" s="150">
        <f>P66+P68</f>
        <v>1622017.79</v>
      </c>
      <c r="Q64" s="151">
        <f>Q66</f>
        <v>2401400</v>
      </c>
      <c r="R64" s="151">
        <f>R66</f>
        <v>2401400</v>
      </c>
      <c r="S64" s="150">
        <f>S66</f>
        <v>2588910</v>
      </c>
      <c r="T64" s="150">
        <f>T66</f>
        <v>2358008</v>
      </c>
      <c r="U64" s="159"/>
    </row>
    <row r="65" spans="1:21" ht="27" customHeight="1" x14ac:dyDescent="0.2">
      <c r="A65" s="194"/>
      <c r="B65" s="196"/>
      <c r="C65" s="201"/>
      <c r="D65" s="195" t="s">
        <v>255</v>
      </c>
      <c r="E65" s="195"/>
      <c r="F65" s="195"/>
      <c r="G65" s="167">
        <v>503</v>
      </c>
      <c r="H65" s="166">
        <v>5</v>
      </c>
      <c r="I65" s="166">
        <v>3</v>
      </c>
      <c r="J65" s="165">
        <v>6760000000</v>
      </c>
      <c r="K65" s="190">
        <v>0</v>
      </c>
      <c r="L65" s="189">
        <v>2861300</v>
      </c>
      <c r="M65" s="189">
        <v>0</v>
      </c>
      <c r="N65" s="189">
        <v>0</v>
      </c>
      <c r="O65" s="189">
        <v>0</v>
      </c>
      <c r="P65" s="162">
        <f>P66</f>
        <v>704007.79</v>
      </c>
      <c r="Q65" s="188">
        <f>Q66</f>
        <v>2401400</v>
      </c>
      <c r="R65" s="188">
        <f>R66</f>
        <v>2401400</v>
      </c>
      <c r="S65" s="162">
        <f>S66</f>
        <v>2588910</v>
      </c>
      <c r="T65" s="162">
        <f>T66</f>
        <v>2358008</v>
      </c>
      <c r="U65" s="159" t="s">
        <v>236</v>
      </c>
    </row>
    <row r="66" spans="1:21" ht="22.5" customHeight="1" x14ac:dyDescent="0.2">
      <c r="A66" s="194"/>
      <c r="B66" s="196"/>
      <c r="C66" s="182"/>
      <c r="D66" s="191"/>
      <c r="E66" s="195" t="s">
        <v>254</v>
      </c>
      <c r="F66" s="195"/>
      <c r="G66" s="167">
        <v>503</v>
      </c>
      <c r="H66" s="166">
        <v>5</v>
      </c>
      <c r="I66" s="166">
        <v>3</v>
      </c>
      <c r="J66" s="165">
        <v>6760095310</v>
      </c>
      <c r="K66" s="190">
        <v>0</v>
      </c>
      <c r="L66" s="189">
        <v>2861300</v>
      </c>
      <c r="M66" s="189">
        <v>0</v>
      </c>
      <c r="N66" s="189">
        <v>0</v>
      </c>
      <c r="O66" s="189">
        <v>0</v>
      </c>
      <c r="P66" s="162">
        <f>P67</f>
        <v>704007.79</v>
      </c>
      <c r="Q66" s="188">
        <f>Q67</f>
        <v>2401400</v>
      </c>
      <c r="R66" s="188">
        <f>R67</f>
        <v>2401400</v>
      </c>
      <c r="S66" s="162">
        <f>S67</f>
        <v>2588910</v>
      </c>
      <c r="T66" s="162">
        <f>T67</f>
        <v>2358008</v>
      </c>
      <c r="U66" s="159" t="s">
        <v>236</v>
      </c>
    </row>
    <row r="67" spans="1:21" ht="21.75" customHeight="1" x14ac:dyDescent="0.2">
      <c r="A67" s="194"/>
      <c r="B67" s="196"/>
      <c r="C67" s="182"/>
      <c r="D67" s="191"/>
      <c r="E67" s="232"/>
      <c r="F67" s="231" t="s">
        <v>245</v>
      </c>
      <c r="G67" s="208">
        <v>503</v>
      </c>
      <c r="H67" s="222">
        <v>5</v>
      </c>
      <c r="I67" s="222">
        <v>3</v>
      </c>
      <c r="J67" s="199">
        <v>6760095310</v>
      </c>
      <c r="K67" s="190" t="s">
        <v>244</v>
      </c>
      <c r="L67" s="204">
        <v>2861300</v>
      </c>
      <c r="M67" s="189">
        <v>0</v>
      </c>
      <c r="N67" s="189">
        <v>0</v>
      </c>
      <c r="O67" s="203">
        <v>0</v>
      </c>
      <c r="P67" s="162">
        <v>704007.79</v>
      </c>
      <c r="Q67" s="188">
        <v>2401400</v>
      </c>
      <c r="R67" s="188">
        <v>2401400</v>
      </c>
      <c r="S67" s="162">
        <v>2588910</v>
      </c>
      <c r="T67" s="162">
        <v>2358008</v>
      </c>
      <c r="U67" s="159" t="s">
        <v>236</v>
      </c>
    </row>
    <row r="68" spans="1:21" ht="21.75" customHeight="1" x14ac:dyDescent="0.2">
      <c r="A68" s="194"/>
      <c r="B68" s="196"/>
      <c r="C68" s="225"/>
      <c r="D68" s="230" t="s">
        <v>253</v>
      </c>
      <c r="E68" s="229"/>
      <c r="F68" s="228"/>
      <c r="G68" s="208"/>
      <c r="H68" s="222">
        <v>5</v>
      </c>
      <c r="I68" s="222">
        <v>3</v>
      </c>
      <c r="J68" s="227">
        <v>6790000000</v>
      </c>
      <c r="K68" s="190">
        <v>0</v>
      </c>
      <c r="L68" s="204"/>
      <c r="M68" s="189"/>
      <c r="N68" s="189"/>
      <c r="O68" s="203"/>
      <c r="P68" s="162">
        <f>P69</f>
        <v>918010</v>
      </c>
      <c r="Q68" s="220"/>
      <c r="R68" s="220"/>
      <c r="S68" s="162">
        <v>0</v>
      </c>
      <c r="T68" s="162">
        <v>0</v>
      </c>
      <c r="U68" s="159"/>
    </row>
    <row r="69" spans="1:21" ht="21.75" customHeight="1" x14ac:dyDescent="0.2">
      <c r="A69" s="194"/>
      <c r="B69" s="196"/>
      <c r="C69" s="225"/>
      <c r="D69" s="226"/>
      <c r="E69" s="224"/>
      <c r="F69" s="223" t="s">
        <v>252</v>
      </c>
      <c r="G69" s="208"/>
      <c r="H69" s="222">
        <v>5</v>
      </c>
      <c r="I69" s="222">
        <v>3</v>
      </c>
      <c r="J69" s="221" t="s">
        <v>251</v>
      </c>
      <c r="K69" s="190">
        <v>0</v>
      </c>
      <c r="L69" s="204"/>
      <c r="M69" s="189"/>
      <c r="N69" s="189"/>
      <c r="O69" s="203"/>
      <c r="P69" s="162">
        <f>P70</f>
        <v>918010</v>
      </c>
      <c r="Q69" s="220"/>
      <c r="R69" s="220"/>
      <c r="S69" s="162">
        <v>0</v>
      </c>
      <c r="T69" s="162">
        <v>0</v>
      </c>
      <c r="U69" s="159"/>
    </row>
    <row r="70" spans="1:21" ht="21.75" customHeight="1" x14ac:dyDescent="0.2">
      <c r="A70" s="194"/>
      <c r="B70" s="196"/>
      <c r="C70" s="225"/>
      <c r="D70" s="224"/>
      <c r="E70" s="224"/>
      <c r="F70" s="223" t="s">
        <v>245</v>
      </c>
      <c r="G70" s="208"/>
      <c r="H70" s="222">
        <v>5</v>
      </c>
      <c r="I70" s="222">
        <v>3</v>
      </c>
      <c r="J70" s="221" t="s">
        <v>251</v>
      </c>
      <c r="K70" s="190">
        <v>240</v>
      </c>
      <c r="L70" s="204"/>
      <c r="M70" s="189"/>
      <c r="N70" s="189"/>
      <c r="O70" s="203"/>
      <c r="P70" s="162">
        <v>918010</v>
      </c>
      <c r="Q70" s="220"/>
      <c r="R70" s="220"/>
      <c r="S70" s="162">
        <v>0</v>
      </c>
      <c r="T70" s="162">
        <v>0</v>
      </c>
      <c r="U70" s="159"/>
    </row>
    <row r="71" spans="1:21" ht="14.25" customHeight="1" x14ac:dyDescent="0.2">
      <c r="A71" s="194"/>
      <c r="B71" s="219" t="s">
        <v>209</v>
      </c>
      <c r="C71" s="219"/>
      <c r="D71" s="219"/>
      <c r="E71" s="219"/>
      <c r="F71" s="219"/>
      <c r="G71" s="218">
        <v>800</v>
      </c>
      <c r="H71" s="217">
        <v>8</v>
      </c>
      <c r="I71" s="217">
        <v>0</v>
      </c>
      <c r="J71" s="216">
        <v>0</v>
      </c>
      <c r="K71" s="215">
        <v>0</v>
      </c>
      <c r="L71" s="214">
        <v>3431800</v>
      </c>
      <c r="M71" s="213">
        <v>0</v>
      </c>
      <c r="N71" s="213">
        <v>0</v>
      </c>
      <c r="O71" s="212">
        <v>0</v>
      </c>
      <c r="P71" s="150">
        <f>P72</f>
        <v>2767609.76</v>
      </c>
      <c r="Q71" s="211" t="e">
        <f>Q72</f>
        <v>#REF!</v>
      </c>
      <c r="R71" s="211" t="e">
        <f>R72</f>
        <v>#REF!</v>
      </c>
      <c r="S71" s="150">
        <f>S72</f>
        <v>2740500</v>
      </c>
      <c r="T71" s="150">
        <f>T72</f>
        <v>2760500</v>
      </c>
      <c r="U71" s="159" t="s">
        <v>236</v>
      </c>
    </row>
    <row r="72" spans="1:21" ht="14.25" customHeight="1" x14ac:dyDescent="0.2">
      <c r="A72" s="194"/>
      <c r="B72" s="209"/>
      <c r="C72" s="210" t="s">
        <v>250</v>
      </c>
      <c r="D72" s="210"/>
      <c r="E72" s="210"/>
      <c r="F72" s="210"/>
      <c r="G72" s="208">
        <v>801</v>
      </c>
      <c r="H72" s="207">
        <v>8</v>
      </c>
      <c r="I72" s="207">
        <v>1</v>
      </c>
      <c r="J72" s="206">
        <v>0</v>
      </c>
      <c r="K72" s="205">
        <v>0</v>
      </c>
      <c r="L72" s="204">
        <v>3431800</v>
      </c>
      <c r="M72" s="189">
        <v>0</v>
      </c>
      <c r="N72" s="189">
        <v>0</v>
      </c>
      <c r="O72" s="203">
        <v>0</v>
      </c>
      <c r="P72" s="150">
        <f>P74</f>
        <v>2767609.76</v>
      </c>
      <c r="Q72" s="151" t="e">
        <f>Q74</f>
        <v>#REF!</v>
      </c>
      <c r="R72" s="151" t="e">
        <f>R74</f>
        <v>#REF!</v>
      </c>
      <c r="S72" s="150">
        <f>S74</f>
        <v>2740500</v>
      </c>
      <c r="T72" s="150">
        <f>T74</f>
        <v>2760500</v>
      </c>
      <c r="U72" s="159" t="s">
        <v>236</v>
      </c>
    </row>
    <row r="73" spans="1:21" ht="54.75" customHeight="1" x14ac:dyDescent="0.2">
      <c r="A73" s="194"/>
      <c r="B73" s="209"/>
      <c r="C73" s="201"/>
      <c r="D73" s="182"/>
      <c r="E73" s="182"/>
      <c r="F73" s="182" t="s">
        <v>241</v>
      </c>
      <c r="G73" s="208"/>
      <c r="H73" s="207">
        <v>8</v>
      </c>
      <c r="I73" s="207">
        <v>1</v>
      </c>
      <c r="J73" s="206">
        <v>6700000000</v>
      </c>
      <c r="K73" s="205">
        <v>0</v>
      </c>
      <c r="L73" s="204"/>
      <c r="M73" s="189"/>
      <c r="N73" s="189"/>
      <c r="O73" s="203"/>
      <c r="P73" s="150">
        <f>P74</f>
        <v>2767609.76</v>
      </c>
      <c r="Q73" s="151">
        <f>Q79</f>
        <v>570000</v>
      </c>
      <c r="R73" s="151">
        <f>R79</f>
        <v>570000</v>
      </c>
      <c r="S73" s="150">
        <f>S74</f>
        <v>2740500</v>
      </c>
      <c r="T73" s="150">
        <f>T74</f>
        <v>2760500</v>
      </c>
      <c r="U73" s="159"/>
    </row>
    <row r="74" spans="1:21" ht="29.25" customHeight="1" x14ac:dyDescent="0.2">
      <c r="A74" s="194"/>
      <c r="B74" s="196"/>
      <c r="C74" s="201"/>
      <c r="D74" s="195" t="s">
        <v>249</v>
      </c>
      <c r="E74" s="195"/>
      <c r="F74" s="195"/>
      <c r="G74" s="167">
        <v>801</v>
      </c>
      <c r="H74" s="166">
        <v>8</v>
      </c>
      <c r="I74" s="166">
        <v>1</v>
      </c>
      <c r="J74" s="165">
        <v>6770000000</v>
      </c>
      <c r="K74" s="190">
        <v>0</v>
      </c>
      <c r="L74" s="189">
        <v>606000</v>
      </c>
      <c r="M74" s="189">
        <v>0</v>
      </c>
      <c r="N74" s="189">
        <v>0</v>
      </c>
      <c r="O74" s="189">
        <v>0</v>
      </c>
      <c r="P74" s="162">
        <f>P76+P80+P78</f>
        <v>2767609.76</v>
      </c>
      <c r="Q74" s="188" t="e">
        <f>Q79+#REF!</f>
        <v>#REF!</v>
      </c>
      <c r="R74" s="188" t="e">
        <f>R79+#REF!</f>
        <v>#REF!</v>
      </c>
      <c r="S74" s="162">
        <f>S79+S75</f>
        <v>2740500</v>
      </c>
      <c r="T74" s="162">
        <f>T75+T79</f>
        <v>2760500</v>
      </c>
      <c r="U74" s="159" t="s">
        <v>236</v>
      </c>
    </row>
    <row r="75" spans="1:21" ht="48" customHeight="1" x14ac:dyDescent="0.2">
      <c r="A75" s="194"/>
      <c r="B75" s="196"/>
      <c r="C75" s="201"/>
      <c r="D75" s="191"/>
      <c r="E75" s="191"/>
      <c r="F75" s="195" t="s">
        <v>248</v>
      </c>
      <c r="G75" s="195"/>
      <c r="H75" s="166">
        <v>8</v>
      </c>
      <c r="I75" s="166">
        <v>1</v>
      </c>
      <c r="J75" s="165">
        <v>6770075080</v>
      </c>
      <c r="K75" s="190">
        <v>0</v>
      </c>
      <c r="L75" s="189"/>
      <c r="M75" s="189"/>
      <c r="N75" s="189"/>
      <c r="O75" s="189"/>
      <c r="P75" s="162">
        <f>P76</f>
        <v>1856200</v>
      </c>
      <c r="Q75" s="188"/>
      <c r="R75" s="188"/>
      <c r="S75" s="162">
        <f>S76</f>
        <v>2120500</v>
      </c>
      <c r="T75" s="162">
        <f>T76</f>
        <v>2120500</v>
      </c>
      <c r="U75" s="159"/>
    </row>
    <row r="76" spans="1:21" x14ac:dyDescent="0.2">
      <c r="A76" s="194"/>
      <c r="B76" s="196"/>
      <c r="C76" s="201"/>
      <c r="D76" s="191"/>
      <c r="E76" s="191"/>
      <c r="F76" s="200" t="s">
        <v>65</v>
      </c>
      <c r="G76" s="191"/>
      <c r="H76" s="166">
        <v>8</v>
      </c>
      <c r="I76" s="166">
        <v>1</v>
      </c>
      <c r="J76" s="199">
        <v>6770075080</v>
      </c>
      <c r="K76" s="198">
        <v>540</v>
      </c>
      <c r="L76" s="198"/>
      <c r="M76" s="198"/>
      <c r="N76" s="198"/>
      <c r="O76" s="198"/>
      <c r="P76" s="160">
        <v>1856200</v>
      </c>
      <c r="Q76" s="197">
        <v>2009200</v>
      </c>
      <c r="R76" s="197">
        <v>2009200</v>
      </c>
      <c r="S76" s="160">
        <v>2120500</v>
      </c>
      <c r="T76" s="160">
        <v>2120500</v>
      </c>
      <c r="U76" s="159"/>
    </row>
    <row r="77" spans="1:21" ht="22.5" x14ac:dyDescent="0.2">
      <c r="A77" s="194"/>
      <c r="B77" s="196"/>
      <c r="C77" s="201"/>
      <c r="D77" s="191"/>
      <c r="E77" s="191"/>
      <c r="F77" s="200" t="s">
        <v>247</v>
      </c>
      <c r="G77" s="191"/>
      <c r="H77" s="166">
        <v>8</v>
      </c>
      <c r="I77" s="166">
        <v>1</v>
      </c>
      <c r="J77" s="199">
        <v>6770097030</v>
      </c>
      <c r="K77" s="202">
        <v>0</v>
      </c>
      <c r="L77" s="198"/>
      <c r="M77" s="198"/>
      <c r="N77" s="198"/>
      <c r="O77" s="198"/>
      <c r="P77" s="160">
        <v>264300</v>
      </c>
      <c r="Q77" s="197"/>
      <c r="R77" s="197"/>
      <c r="S77" s="160">
        <v>0</v>
      </c>
      <c r="T77" s="160">
        <v>0</v>
      </c>
      <c r="U77" s="159"/>
    </row>
    <row r="78" spans="1:21" x14ac:dyDescent="0.2">
      <c r="A78" s="194"/>
      <c r="B78" s="196"/>
      <c r="C78" s="201"/>
      <c r="D78" s="191"/>
      <c r="E78" s="191"/>
      <c r="F78" s="200" t="s">
        <v>65</v>
      </c>
      <c r="G78" s="191"/>
      <c r="H78" s="166">
        <v>8</v>
      </c>
      <c r="I78" s="166">
        <v>1</v>
      </c>
      <c r="J78" s="199">
        <v>6770097030</v>
      </c>
      <c r="K78" s="198">
        <v>540</v>
      </c>
      <c r="L78" s="198"/>
      <c r="M78" s="198"/>
      <c r="N78" s="198"/>
      <c r="O78" s="198"/>
      <c r="P78" s="160">
        <v>264300</v>
      </c>
      <c r="Q78" s="197"/>
      <c r="R78" s="197"/>
      <c r="S78" s="160">
        <v>0</v>
      </c>
      <c r="T78" s="160">
        <v>0</v>
      </c>
      <c r="U78" s="159"/>
    </row>
    <row r="79" spans="1:21" ht="40.5" customHeight="1" x14ac:dyDescent="0.2">
      <c r="A79" s="194"/>
      <c r="B79" s="196"/>
      <c r="C79" s="182"/>
      <c r="D79" s="191"/>
      <c r="E79" s="195" t="s">
        <v>246</v>
      </c>
      <c r="F79" s="195"/>
      <c r="G79" s="167">
        <v>801</v>
      </c>
      <c r="H79" s="166">
        <v>8</v>
      </c>
      <c r="I79" s="166">
        <v>1</v>
      </c>
      <c r="J79" s="165">
        <v>6770095220</v>
      </c>
      <c r="K79" s="190">
        <v>0</v>
      </c>
      <c r="L79" s="189">
        <v>606000</v>
      </c>
      <c r="M79" s="189">
        <v>0</v>
      </c>
      <c r="N79" s="189">
        <v>0</v>
      </c>
      <c r="O79" s="189">
        <v>0</v>
      </c>
      <c r="P79" s="162">
        <f>P80</f>
        <v>647109.76</v>
      </c>
      <c r="Q79" s="188">
        <f>Q80</f>
        <v>570000</v>
      </c>
      <c r="R79" s="188">
        <f>R80</f>
        <v>570000</v>
      </c>
      <c r="S79" s="162">
        <f>S80</f>
        <v>620000</v>
      </c>
      <c r="T79" s="162">
        <f>T80</f>
        <v>640000</v>
      </c>
      <c r="U79" s="159" t="s">
        <v>236</v>
      </c>
    </row>
    <row r="80" spans="1:21" ht="26.25" customHeight="1" x14ac:dyDescent="0.2">
      <c r="A80" s="194"/>
      <c r="B80" s="193"/>
      <c r="C80" s="192"/>
      <c r="D80" s="191"/>
      <c r="E80" s="191"/>
      <c r="F80" s="191" t="s">
        <v>245</v>
      </c>
      <c r="G80" s="167"/>
      <c r="H80" s="166">
        <v>8</v>
      </c>
      <c r="I80" s="166">
        <v>1</v>
      </c>
      <c r="J80" s="165">
        <v>6770095220</v>
      </c>
      <c r="K80" s="190" t="s">
        <v>244</v>
      </c>
      <c r="L80" s="189">
        <v>606000</v>
      </c>
      <c r="M80" s="189">
        <v>0</v>
      </c>
      <c r="N80" s="189">
        <v>0</v>
      </c>
      <c r="O80" s="189">
        <v>0</v>
      </c>
      <c r="P80" s="162">
        <v>647109.76</v>
      </c>
      <c r="Q80" s="188">
        <v>570000</v>
      </c>
      <c r="R80" s="188">
        <v>570000</v>
      </c>
      <c r="S80" s="162">
        <v>620000</v>
      </c>
      <c r="T80" s="162">
        <v>640000</v>
      </c>
      <c r="U80" s="159"/>
    </row>
    <row r="81" spans="1:21" ht="17.25" customHeight="1" x14ac:dyDescent="0.2">
      <c r="A81" s="171"/>
      <c r="B81" s="187" t="s">
        <v>243</v>
      </c>
      <c r="C81" s="186"/>
      <c r="D81" s="186"/>
      <c r="E81" s="186"/>
      <c r="F81" s="185"/>
      <c r="G81" s="177"/>
      <c r="H81" s="176">
        <v>10</v>
      </c>
      <c r="I81" s="176">
        <v>0</v>
      </c>
      <c r="J81" s="181">
        <v>0</v>
      </c>
      <c r="K81" s="174">
        <v>0</v>
      </c>
      <c r="L81" s="163"/>
      <c r="M81" s="163"/>
      <c r="N81" s="163"/>
      <c r="O81" s="163"/>
      <c r="P81" s="172">
        <f>P82</f>
        <v>175200</v>
      </c>
      <c r="Q81" s="173" t="e">
        <f>#REF!</f>
        <v>#REF!</v>
      </c>
      <c r="R81" s="173" t="e">
        <f>#REF!</f>
        <v>#REF!</v>
      </c>
      <c r="S81" s="172">
        <f>S82</f>
        <v>180000</v>
      </c>
      <c r="T81" s="172">
        <f>T82</f>
        <v>182000</v>
      </c>
      <c r="U81" s="159"/>
    </row>
    <row r="82" spans="1:21" ht="17.25" customHeight="1" x14ac:dyDescent="0.2">
      <c r="A82" s="171"/>
      <c r="B82" s="170"/>
      <c r="C82" s="184"/>
      <c r="D82" s="184"/>
      <c r="E82" s="184"/>
      <c r="F82" s="183" t="s">
        <v>242</v>
      </c>
      <c r="G82" s="177"/>
      <c r="H82" s="176">
        <v>10</v>
      </c>
      <c r="I82" s="176">
        <v>1</v>
      </c>
      <c r="J82" s="181">
        <v>0</v>
      </c>
      <c r="K82" s="174">
        <v>0</v>
      </c>
      <c r="L82" s="163"/>
      <c r="M82" s="163"/>
      <c r="N82" s="163"/>
      <c r="O82" s="163"/>
      <c r="P82" s="150">
        <f>P83</f>
        <v>175200</v>
      </c>
      <c r="Q82" s="173"/>
      <c r="R82" s="173"/>
      <c r="S82" s="172">
        <f>S83</f>
        <v>180000</v>
      </c>
      <c r="T82" s="172">
        <f>T83</f>
        <v>182000</v>
      </c>
      <c r="U82" s="159"/>
    </row>
    <row r="83" spans="1:21" ht="45.75" customHeight="1" x14ac:dyDescent="0.2">
      <c r="A83" s="171"/>
      <c r="B83" s="170"/>
      <c r="C83" s="170"/>
      <c r="D83" s="170"/>
      <c r="E83" s="170"/>
      <c r="F83" s="182" t="s">
        <v>241</v>
      </c>
      <c r="G83" s="177"/>
      <c r="H83" s="176">
        <v>10</v>
      </c>
      <c r="I83" s="176">
        <v>1</v>
      </c>
      <c r="J83" s="181">
        <v>6700000000</v>
      </c>
      <c r="K83" s="174">
        <v>0</v>
      </c>
      <c r="L83" s="163"/>
      <c r="M83" s="163"/>
      <c r="N83" s="163"/>
      <c r="O83" s="163"/>
      <c r="P83" s="150">
        <f>P84</f>
        <v>175200</v>
      </c>
      <c r="Q83" s="173"/>
      <c r="R83" s="173"/>
      <c r="S83" s="172">
        <f>S84</f>
        <v>180000</v>
      </c>
      <c r="T83" s="172">
        <f>T84</f>
        <v>182000</v>
      </c>
      <c r="U83" s="159"/>
    </row>
    <row r="84" spans="1:21" ht="39.75" customHeight="1" x14ac:dyDescent="0.2">
      <c r="A84" s="171"/>
      <c r="B84" s="170"/>
      <c r="C84" s="170"/>
      <c r="D84" s="180" t="s">
        <v>240</v>
      </c>
      <c r="E84" s="179"/>
      <c r="F84" s="178"/>
      <c r="G84" s="177"/>
      <c r="H84" s="176">
        <v>10</v>
      </c>
      <c r="I84" s="176">
        <v>1</v>
      </c>
      <c r="J84" s="175">
        <v>6710000000</v>
      </c>
      <c r="K84" s="174">
        <v>0</v>
      </c>
      <c r="L84" s="163"/>
      <c r="M84" s="163"/>
      <c r="N84" s="163"/>
      <c r="O84" s="163"/>
      <c r="P84" s="150">
        <f>P85</f>
        <v>175200</v>
      </c>
      <c r="Q84" s="173"/>
      <c r="R84" s="173"/>
      <c r="S84" s="172">
        <f>S85</f>
        <v>180000</v>
      </c>
      <c r="T84" s="172">
        <f>T85</f>
        <v>182000</v>
      </c>
      <c r="U84" s="159"/>
    </row>
    <row r="85" spans="1:21" ht="26.25" customHeight="1" x14ac:dyDescent="0.2">
      <c r="A85" s="171"/>
      <c r="B85" s="170"/>
      <c r="C85" s="169"/>
      <c r="D85" s="169"/>
      <c r="E85" s="169"/>
      <c r="F85" s="168" t="s">
        <v>239</v>
      </c>
      <c r="G85" s="167"/>
      <c r="H85" s="166">
        <v>10</v>
      </c>
      <c r="I85" s="166">
        <v>1</v>
      </c>
      <c r="J85" s="165">
        <v>6710025050</v>
      </c>
      <c r="K85" s="164">
        <v>0</v>
      </c>
      <c r="L85" s="163"/>
      <c r="M85" s="163"/>
      <c r="N85" s="163"/>
      <c r="O85" s="163"/>
      <c r="P85" s="162">
        <f>P86</f>
        <v>175200</v>
      </c>
      <c r="Q85" s="161"/>
      <c r="R85" s="161"/>
      <c r="S85" s="160">
        <f>S86</f>
        <v>180000</v>
      </c>
      <c r="T85" s="160">
        <f>T86</f>
        <v>182000</v>
      </c>
      <c r="U85" s="159"/>
    </row>
    <row r="86" spans="1:21" ht="14.25" customHeight="1" x14ac:dyDescent="0.2">
      <c r="A86" s="171"/>
      <c r="B86" s="170"/>
      <c r="C86" s="169"/>
      <c r="D86" s="169"/>
      <c r="E86" s="169"/>
      <c r="F86" s="168" t="s">
        <v>238</v>
      </c>
      <c r="G86" s="167"/>
      <c r="H86" s="166">
        <v>10</v>
      </c>
      <c r="I86" s="166">
        <v>1</v>
      </c>
      <c r="J86" s="165">
        <v>6710025050</v>
      </c>
      <c r="K86" s="164">
        <v>310</v>
      </c>
      <c r="L86" s="163"/>
      <c r="M86" s="163"/>
      <c r="N86" s="163"/>
      <c r="O86" s="163"/>
      <c r="P86" s="162">
        <v>175200</v>
      </c>
      <c r="Q86" s="161"/>
      <c r="R86" s="161"/>
      <c r="S86" s="160">
        <v>180000</v>
      </c>
      <c r="T86" s="160">
        <v>182000</v>
      </c>
      <c r="U86" s="159"/>
    </row>
    <row r="87" spans="1:21" ht="15" customHeight="1" x14ac:dyDescent="0.2">
      <c r="A87" s="158"/>
      <c r="B87" s="157" t="s">
        <v>237</v>
      </c>
      <c r="C87" s="156"/>
      <c r="D87" s="156"/>
      <c r="E87" s="156"/>
      <c r="F87" s="155"/>
      <c r="G87" s="154">
        <v>0</v>
      </c>
      <c r="H87" s="154"/>
      <c r="I87" s="154"/>
      <c r="J87" s="153"/>
      <c r="K87" s="152"/>
      <c r="L87" s="151">
        <v>10851700</v>
      </c>
      <c r="M87" s="151">
        <v>0</v>
      </c>
      <c r="N87" s="151">
        <v>0</v>
      </c>
      <c r="O87" s="151">
        <v>0</v>
      </c>
      <c r="P87" s="150">
        <f>P9+P36+P43+P54+P62+P71+P81</f>
        <v>14936073.999999998</v>
      </c>
      <c r="Q87" s="151" t="e">
        <f>Q9+Q36+Q43+Q54+Q62+Q71+Q81</f>
        <v>#REF!</v>
      </c>
      <c r="R87" s="151" t="e">
        <f>R9+R36+R43+R54+R62+R71+R81</f>
        <v>#REF!</v>
      </c>
      <c r="S87" s="150">
        <f>S9+S36+S43+S54+S62+S71+S81</f>
        <v>11397900</v>
      </c>
      <c r="T87" s="150">
        <f>T9+T36+T43+T54+T62+T71+T81</f>
        <v>11251900</v>
      </c>
      <c r="U87" s="149" t="s">
        <v>236</v>
      </c>
    </row>
  </sheetData>
  <mergeCells count="45">
    <mergeCell ref="E13:F13"/>
    <mergeCell ref="C15:F15"/>
    <mergeCell ref="D74:F74"/>
    <mergeCell ref="C72:F72"/>
    <mergeCell ref="D68:F68"/>
    <mergeCell ref="D84:F84"/>
    <mergeCell ref="E60:F60"/>
    <mergeCell ref="E18:F18"/>
    <mergeCell ref="E40:F40"/>
    <mergeCell ref="C28:F28"/>
    <mergeCell ref="C32:F32"/>
    <mergeCell ref="B24:F24"/>
    <mergeCell ref="C10:F10"/>
    <mergeCell ref="B87:F87"/>
    <mergeCell ref="B81:F81"/>
    <mergeCell ref="E66:F66"/>
    <mergeCell ref="E79:F79"/>
    <mergeCell ref="F75:G75"/>
    <mergeCell ref="B71:F71"/>
    <mergeCell ref="I1:K1"/>
    <mergeCell ref="S5:T5"/>
    <mergeCell ref="I4:P4"/>
    <mergeCell ref="B8:F8"/>
    <mergeCell ref="A6:T6"/>
    <mergeCell ref="D12:F12"/>
    <mergeCell ref="D57:F57"/>
    <mergeCell ref="D65:F65"/>
    <mergeCell ref="C63:F63"/>
    <mergeCell ref="B62:F62"/>
    <mergeCell ref="E58:F58"/>
    <mergeCell ref="I3:T3"/>
    <mergeCell ref="B9:F9"/>
    <mergeCell ref="C37:F37"/>
    <mergeCell ref="D39:F39"/>
    <mergeCell ref="B36:F36"/>
    <mergeCell ref="B43:F43"/>
    <mergeCell ref="D17:F17"/>
    <mergeCell ref="C55:F55"/>
    <mergeCell ref="B54:F54"/>
    <mergeCell ref="C44:F44"/>
    <mergeCell ref="D46:F46"/>
    <mergeCell ref="E47:F47"/>
    <mergeCell ref="C49:F49"/>
    <mergeCell ref="C23:F23"/>
    <mergeCell ref="D25:F25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/>
  </sheetViews>
  <sheetFormatPr defaultRowHeight="15" x14ac:dyDescent="0.25"/>
  <cols>
    <col min="1" max="1" width="0.5703125" style="296" customWidth="1"/>
    <col min="2" max="2" width="0.7109375" style="296" customWidth="1"/>
    <col min="3" max="3" width="1.42578125" style="296" customWidth="1"/>
    <col min="4" max="4" width="0.7109375" style="296" customWidth="1"/>
    <col min="5" max="5" width="0.85546875" style="296" customWidth="1"/>
    <col min="6" max="8" width="9.140625" style="296"/>
    <col min="9" max="9" width="13.42578125" style="296" customWidth="1"/>
    <col min="10" max="10" width="6.7109375" style="296" customWidth="1"/>
    <col min="11" max="12" width="6.5703125" style="296" customWidth="1"/>
    <col min="13" max="13" width="13" style="297" customWidth="1"/>
    <col min="14" max="14" width="7.5703125" style="296" customWidth="1"/>
    <col min="15" max="15" width="15.140625" style="296" customWidth="1"/>
    <col min="16" max="16" width="14.42578125" style="296" customWidth="1"/>
    <col min="17" max="17" width="14.5703125" style="296" customWidth="1"/>
    <col min="18" max="16384" width="9.140625" style="296"/>
  </cols>
  <sheetData>
    <row r="1" spans="1:17" ht="18.75" x14ac:dyDescent="0.3">
      <c r="A1" s="475"/>
      <c r="B1" s="475"/>
      <c r="C1" s="475"/>
      <c r="D1" s="475"/>
      <c r="E1" s="475"/>
      <c r="F1" s="475"/>
      <c r="G1" s="475"/>
      <c r="H1" s="475"/>
      <c r="I1" s="467"/>
      <c r="J1" s="474"/>
      <c r="K1" s="474"/>
      <c r="L1" s="474"/>
      <c r="M1" s="472" t="s">
        <v>330</v>
      </c>
      <c r="N1" s="471"/>
      <c r="O1" s="469"/>
      <c r="P1" s="469"/>
      <c r="Q1" s="444"/>
    </row>
    <row r="2" spans="1:17" ht="17.25" customHeight="1" x14ac:dyDescent="0.3">
      <c r="A2" s="467"/>
      <c r="B2" s="467"/>
      <c r="C2" s="467"/>
      <c r="D2" s="467"/>
      <c r="E2" s="467"/>
      <c r="F2" s="467"/>
      <c r="G2" s="467"/>
      <c r="H2" s="467"/>
      <c r="I2" s="467"/>
      <c r="J2" s="473"/>
      <c r="K2" s="473"/>
      <c r="L2" s="473"/>
      <c r="M2" s="472" t="s">
        <v>329</v>
      </c>
      <c r="N2" s="471"/>
      <c r="O2" s="469"/>
      <c r="P2" s="469"/>
      <c r="Q2" s="444"/>
    </row>
    <row r="3" spans="1:17" ht="18.75" x14ac:dyDescent="0.3">
      <c r="A3" s="467"/>
      <c r="B3" s="467"/>
      <c r="C3" s="467"/>
      <c r="D3" s="467"/>
      <c r="E3" s="467"/>
      <c r="F3" s="467"/>
      <c r="G3" s="467"/>
      <c r="H3" s="467"/>
      <c r="I3" s="467"/>
      <c r="J3" s="473"/>
      <c r="K3" s="473"/>
      <c r="L3" s="473"/>
      <c r="M3" s="472" t="s">
        <v>328</v>
      </c>
      <c r="N3" s="471"/>
      <c r="O3" s="470"/>
      <c r="P3" s="469"/>
      <c r="Q3" s="444"/>
    </row>
    <row r="4" spans="1:17" ht="18.75" customHeight="1" x14ac:dyDescent="0.25">
      <c r="A4" s="468" t="s">
        <v>327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</row>
    <row r="5" spans="1:17" ht="4.5" customHeight="1" x14ac:dyDescent="0.2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</row>
    <row r="6" spans="1:17" ht="19.5" thickBot="1" x14ac:dyDescent="0.3">
      <c r="A6" s="467" t="s">
        <v>236</v>
      </c>
      <c r="B6" s="467"/>
      <c r="C6" s="467"/>
      <c r="D6" s="467"/>
      <c r="E6" s="467"/>
      <c r="F6" s="467"/>
      <c r="G6" s="467"/>
      <c r="H6" s="467"/>
      <c r="I6" s="467"/>
      <c r="J6" s="466"/>
      <c r="K6" s="466"/>
      <c r="L6" s="466"/>
      <c r="M6" s="465"/>
      <c r="N6" s="465"/>
      <c r="O6" s="464"/>
      <c r="P6" s="464"/>
      <c r="Q6" s="463" t="s">
        <v>2</v>
      </c>
    </row>
    <row r="7" spans="1:17" ht="29.25" customHeight="1" thickBot="1" x14ac:dyDescent="0.3">
      <c r="A7" s="462" t="s">
        <v>296</v>
      </c>
      <c r="B7" s="461"/>
      <c r="C7" s="461"/>
      <c r="D7" s="461"/>
      <c r="E7" s="461"/>
      <c r="F7" s="461"/>
      <c r="G7" s="461"/>
      <c r="H7" s="461"/>
      <c r="I7" s="461"/>
      <c r="J7" s="460" t="s">
        <v>326</v>
      </c>
      <c r="K7" s="460" t="s">
        <v>230</v>
      </c>
      <c r="L7" s="460" t="s">
        <v>294</v>
      </c>
      <c r="M7" s="460" t="s">
        <v>325</v>
      </c>
      <c r="N7" s="460" t="s">
        <v>324</v>
      </c>
      <c r="O7" s="460">
        <v>2021</v>
      </c>
      <c r="P7" s="460">
        <v>2022</v>
      </c>
      <c r="Q7" s="459">
        <v>2023</v>
      </c>
    </row>
    <row r="8" spans="1:17" ht="29.25" customHeight="1" x14ac:dyDescent="0.25">
      <c r="A8" s="458" t="s">
        <v>323</v>
      </c>
      <c r="B8" s="457"/>
      <c r="C8" s="457"/>
      <c r="D8" s="457"/>
      <c r="E8" s="457"/>
      <c r="F8" s="457"/>
      <c r="G8" s="457"/>
      <c r="H8" s="457"/>
      <c r="I8" s="457"/>
      <c r="J8" s="456">
        <v>137</v>
      </c>
      <c r="K8" s="455">
        <v>0</v>
      </c>
      <c r="L8" s="455">
        <v>0</v>
      </c>
      <c r="M8" s="454">
        <v>0</v>
      </c>
      <c r="N8" s="453">
        <v>0</v>
      </c>
      <c r="O8" s="452">
        <f>O109</f>
        <v>14936074</v>
      </c>
      <c r="P8" s="452">
        <f>P109</f>
        <v>11397900</v>
      </c>
      <c r="Q8" s="451">
        <f>Q109</f>
        <v>11251900</v>
      </c>
    </row>
    <row r="9" spans="1:17" ht="18.75" customHeight="1" x14ac:dyDescent="0.25">
      <c r="A9" s="450" t="s">
        <v>287</v>
      </c>
      <c r="B9" s="449"/>
      <c r="C9" s="449"/>
      <c r="D9" s="449"/>
      <c r="E9" s="449"/>
      <c r="F9" s="449"/>
      <c r="G9" s="449"/>
      <c r="H9" s="449"/>
      <c r="I9" s="449"/>
      <c r="J9" s="322">
        <v>137</v>
      </c>
      <c r="K9" s="321">
        <v>1</v>
      </c>
      <c r="L9" s="321">
        <v>0</v>
      </c>
      <c r="M9" s="320">
        <v>0</v>
      </c>
      <c r="N9" s="319">
        <v>0</v>
      </c>
      <c r="O9" s="318">
        <f>O10+O17+O31+O40+O36</f>
        <v>4013382.45</v>
      </c>
      <c r="P9" s="318">
        <f>P10+P19+P31+P40</f>
        <v>3988590</v>
      </c>
      <c r="Q9" s="317">
        <f>Q10+Q17+Q31+Q40</f>
        <v>3991992</v>
      </c>
    </row>
    <row r="10" spans="1:17" ht="60.75" customHeight="1" x14ac:dyDescent="0.25">
      <c r="A10" s="346"/>
      <c r="B10" s="331"/>
      <c r="C10" s="440" t="s">
        <v>286</v>
      </c>
      <c r="D10" s="440"/>
      <c r="E10" s="440"/>
      <c r="F10" s="440"/>
      <c r="G10" s="440"/>
      <c r="H10" s="440"/>
      <c r="I10" s="440"/>
      <c r="J10" s="322">
        <v>137</v>
      </c>
      <c r="K10" s="321">
        <v>1</v>
      </c>
      <c r="L10" s="321">
        <v>2</v>
      </c>
      <c r="M10" s="320">
        <v>0</v>
      </c>
      <c r="N10" s="319">
        <v>0</v>
      </c>
      <c r="O10" s="318">
        <f>O14</f>
        <v>968569.60000000009</v>
      </c>
      <c r="P10" s="318">
        <f>P11</f>
        <v>969990</v>
      </c>
      <c r="Q10" s="317">
        <f>Q14</f>
        <v>971292</v>
      </c>
    </row>
    <row r="11" spans="1:17" ht="76.5" customHeight="1" x14ac:dyDescent="0.25">
      <c r="A11" s="346"/>
      <c r="B11" s="331"/>
      <c r="C11" s="330"/>
      <c r="D11" s="351" t="s">
        <v>322</v>
      </c>
      <c r="E11" s="350"/>
      <c r="F11" s="350"/>
      <c r="G11" s="350"/>
      <c r="H11" s="350"/>
      <c r="I11" s="349"/>
      <c r="J11" s="311">
        <v>137</v>
      </c>
      <c r="K11" s="310">
        <v>1</v>
      </c>
      <c r="L11" s="310">
        <v>2</v>
      </c>
      <c r="M11" s="338">
        <v>6700000000</v>
      </c>
      <c r="N11" s="308">
        <v>0</v>
      </c>
      <c r="O11" s="307">
        <f>O14</f>
        <v>968569.60000000009</v>
      </c>
      <c r="P11" s="307">
        <f>P14</f>
        <v>969990</v>
      </c>
      <c r="Q11" s="306">
        <f>Q14</f>
        <v>971292</v>
      </c>
    </row>
    <row r="12" spans="1:17" ht="33.75" customHeight="1" x14ac:dyDescent="0.25">
      <c r="A12" s="346"/>
      <c r="B12" s="331"/>
      <c r="C12" s="330"/>
      <c r="D12" s="448"/>
      <c r="E12" s="447"/>
      <c r="F12" s="350" t="s">
        <v>285</v>
      </c>
      <c r="G12" s="350"/>
      <c r="H12" s="350"/>
      <c r="I12" s="349"/>
      <c r="J12" s="311">
        <v>137</v>
      </c>
      <c r="K12" s="310">
        <v>1</v>
      </c>
      <c r="L12" s="310">
        <v>2</v>
      </c>
      <c r="M12" s="338">
        <v>6710000000</v>
      </c>
      <c r="N12" s="308">
        <v>0</v>
      </c>
      <c r="O12" s="307">
        <f>O14</f>
        <v>968569.60000000009</v>
      </c>
      <c r="P12" s="307">
        <f>P14</f>
        <v>969990</v>
      </c>
      <c r="Q12" s="306">
        <f>Q14</f>
        <v>971292</v>
      </c>
    </row>
    <row r="13" spans="1:17" x14ac:dyDescent="0.25">
      <c r="A13" s="346"/>
      <c r="B13" s="331"/>
      <c r="C13" s="330"/>
      <c r="D13" s="329"/>
      <c r="E13" s="337" t="s">
        <v>284</v>
      </c>
      <c r="F13" s="337"/>
      <c r="G13" s="337"/>
      <c r="H13" s="337"/>
      <c r="I13" s="337"/>
      <c r="J13" s="311">
        <v>137</v>
      </c>
      <c r="K13" s="310">
        <v>1</v>
      </c>
      <c r="L13" s="310">
        <v>2</v>
      </c>
      <c r="M13" s="446">
        <v>6710010010</v>
      </c>
      <c r="N13" s="308">
        <v>0</v>
      </c>
      <c r="O13" s="307">
        <f>O14</f>
        <v>968569.60000000009</v>
      </c>
      <c r="P13" s="307">
        <f>P14</f>
        <v>969990</v>
      </c>
      <c r="Q13" s="306">
        <f>Q14</f>
        <v>971292</v>
      </c>
    </row>
    <row r="14" spans="1:17" ht="33" customHeight="1" x14ac:dyDescent="0.25">
      <c r="A14" s="346"/>
      <c r="B14" s="331"/>
      <c r="C14" s="330"/>
      <c r="D14" s="329"/>
      <c r="E14" s="329"/>
      <c r="F14" s="337" t="s">
        <v>266</v>
      </c>
      <c r="G14" s="337"/>
      <c r="H14" s="337"/>
      <c r="I14" s="337"/>
      <c r="J14" s="311">
        <v>137</v>
      </c>
      <c r="K14" s="310">
        <v>1</v>
      </c>
      <c r="L14" s="310">
        <v>2</v>
      </c>
      <c r="M14" s="338">
        <v>6710010010</v>
      </c>
      <c r="N14" s="308" t="s">
        <v>265</v>
      </c>
      <c r="O14" s="307">
        <f>O15+O16</f>
        <v>968569.60000000009</v>
      </c>
      <c r="P14" s="307">
        <f>P15+P16</f>
        <v>969990</v>
      </c>
      <c r="Q14" s="306">
        <f>Q15+Q16</f>
        <v>971292</v>
      </c>
    </row>
    <row r="15" spans="1:17" ht="29.25" customHeight="1" x14ac:dyDescent="0.25">
      <c r="A15" s="346"/>
      <c r="B15" s="331"/>
      <c r="C15" s="330"/>
      <c r="D15" s="329"/>
      <c r="E15" s="329"/>
      <c r="F15" s="377" t="s">
        <v>312</v>
      </c>
      <c r="G15" s="377"/>
      <c r="H15" s="377"/>
      <c r="I15" s="377"/>
      <c r="J15" s="311">
        <v>137</v>
      </c>
      <c r="K15" s="310">
        <v>1</v>
      </c>
      <c r="L15" s="310">
        <v>2</v>
      </c>
      <c r="M15" s="338">
        <v>6710010010</v>
      </c>
      <c r="N15" s="308">
        <v>121</v>
      </c>
      <c r="O15" s="307">
        <v>743909.06</v>
      </c>
      <c r="P15" s="307">
        <v>745000</v>
      </c>
      <c r="Q15" s="307">
        <v>746000</v>
      </c>
    </row>
    <row r="16" spans="1:17" ht="60" customHeight="1" x14ac:dyDescent="0.25">
      <c r="A16" s="346"/>
      <c r="B16" s="331"/>
      <c r="C16" s="330"/>
      <c r="D16" s="329"/>
      <c r="E16" s="329"/>
      <c r="F16" s="445" t="s">
        <v>311</v>
      </c>
      <c r="G16" s="445"/>
      <c r="H16" s="445"/>
      <c r="I16" s="445"/>
      <c r="J16" s="311">
        <v>137</v>
      </c>
      <c r="K16" s="310">
        <v>1</v>
      </c>
      <c r="L16" s="310">
        <v>2</v>
      </c>
      <c r="M16" s="338">
        <v>6710010010</v>
      </c>
      <c r="N16" s="308">
        <v>129</v>
      </c>
      <c r="O16" s="307">
        <v>224660.54</v>
      </c>
      <c r="P16" s="307">
        <v>224990</v>
      </c>
      <c r="Q16" s="307">
        <v>225292</v>
      </c>
    </row>
    <row r="17" spans="1:17" ht="60" customHeight="1" x14ac:dyDescent="0.25">
      <c r="A17" s="346"/>
      <c r="B17" s="331"/>
      <c r="C17" s="401" t="s">
        <v>283</v>
      </c>
      <c r="D17" s="400"/>
      <c r="E17" s="400"/>
      <c r="F17" s="400"/>
      <c r="G17" s="400"/>
      <c r="H17" s="400"/>
      <c r="I17" s="399"/>
      <c r="J17" s="322">
        <v>137</v>
      </c>
      <c r="K17" s="321">
        <v>1</v>
      </c>
      <c r="L17" s="321">
        <v>4</v>
      </c>
      <c r="M17" s="414">
        <v>0</v>
      </c>
      <c r="N17" s="319">
        <v>0</v>
      </c>
      <c r="O17" s="318">
        <f>O18</f>
        <v>2986645.35</v>
      </c>
      <c r="P17" s="318">
        <f>P18</f>
        <v>2960900</v>
      </c>
      <c r="Q17" s="318">
        <f>Q18</f>
        <v>2962900</v>
      </c>
    </row>
    <row r="18" spans="1:17" ht="78" customHeight="1" x14ac:dyDescent="0.25">
      <c r="A18" s="346"/>
      <c r="B18" s="331"/>
      <c r="C18" s="330"/>
      <c r="D18" s="351" t="s">
        <v>307</v>
      </c>
      <c r="E18" s="350"/>
      <c r="F18" s="350"/>
      <c r="G18" s="350"/>
      <c r="H18" s="350"/>
      <c r="I18" s="349"/>
      <c r="J18" s="311">
        <v>137</v>
      </c>
      <c r="K18" s="310">
        <v>1</v>
      </c>
      <c r="L18" s="310">
        <v>4</v>
      </c>
      <c r="M18" s="338">
        <v>6700000000</v>
      </c>
      <c r="N18" s="308">
        <v>0</v>
      </c>
      <c r="O18" s="307">
        <f>O19</f>
        <v>2986645.35</v>
      </c>
      <c r="P18" s="307">
        <f>P19</f>
        <v>2960900</v>
      </c>
      <c r="Q18" s="306">
        <f>Q19</f>
        <v>2962900</v>
      </c>
    </row>
    <row r="19" spans="1:17" ht="30.75" customHeight="1" x14ac:dyDescent="0.25">
      <c r="A19" s="346"/>
      <c r="B19" s="331"/>
      <c r="C19" s="330"/>
      <c r="D19" s="351" t="s">
        <v>321</v>
      </c>
      <c r="E19" s="350"/>
      <c r="F19" s="350"/>
      <c r="G19" s="350"/>
      <c r="H19" s="350"/>
      <c r="I19" s="349"/>
      <c r="J19" s="311">
        <v>137</v>
      </c>
      <c r="K19" s="310">
        <v>1</v>
      </c>
      <c r="L19" s="310">
        <v>4</v>
      </c>
      <c r="M19" s="338">
        <v>6710000000</v>
      </c>
      <c r="N19" s="308">
        <v>0</v>
      </c>
      <c r="O19" s="307">
        <f>O21+O24+O27+O28</f>
        <v>2986645.35</v>
      </c>
      <c r="P19" s="307">
        <f>P21+P24+P27+P28</f>
        <v>2960900</v>
      </c>
      <c r="Q19" s="306">
        <f>Q21+Q24+Q27+Q28</f>
        <v>2962900</v>
      </c>
    </row>
    <row r="20" spans="1:17" ht="30.75" customHeight="1" x14ac:dyDescent="0.25">
      <c r="A20" s="346"/>
      <c r="B20" s="331"/>
      <c r="C20" s="330"/>
      <c r="D20" s="329"/>
      <c r="E20" s="337" t="s">
        <v>281</v>
      </c>
      <c r="F20" s="337"/>
      <c r="G20" s="337"/>
      <c r="H20" s="337"/>
      <c r="I20" s="337"/>
      <c r="J20" s="311">
        <v>137</v>
      </c>
      <c r="K20" s="310">
        <v>1</v>
      </c>
      <c r="L20" s="310">
        <v>4</v>
      </c>
      <c r="M20" s="444">
        <v>6710010020</v>
      </c>
      <c r="N20" s="308">
        <v>0</v>
      </c>
      <c r="O20" s="307">
        <f>O21+O24+O27+O30</f>
        <v>2948645.35</v>
      </c>
      <c r="P20" s="307">
        <f>P21+P24+P27+P28</f>
        <v>2960900</v>
      </c>
      <c r="Q20" s="306">
        <f>Q21+Q24+Q27+Q28</f>
        <v>2962900</v>
      </c>
    </row>
    <row r="21" spans="1:17" ht="31.5" customHeight="1" x14ac:dyDescent="0.25">
      <c r="A21" s="346"/>
      <c r="B21" s="331"/>
      <c r="C21" s="330"/>
      <c r="D21" s="329"/>
      <c r="E21" s="329"/>
      <c r="F21" s="337" t="s">
        <v>266</v>
      </c>
      <c r="G21" s="337"/>
      <c r="H21" s="337"/>
      <c r="I21" s="337"/>
      <c r="J21" s="311">
        <v>137</v>
      </c>
      <c r="K21" s="310">
        <v>1</v>
      </c>
      <c r="L21" s="310">
        <v>4</v>
      </c>
      <c r="M21" s="338">
        <v>6710010020</v>
      </c>
      <c r="N21" s="308" t="s">
        <v>265</v>
      </c>
      <c r="O21" s="307">
        <f>O22+O23</f>
        <v>2288970.35</v>
      </c>
      <c r="P21" s="307">
        <f>P22+P23</f>
        <v>2343600</v>
      </c>
      <c r="Q21" s="307">
        <f>Q22+Q23</f>
        <v>2343600</v>
      </c>
    </row>
    <row r="22" spans="1:17" ht="32.25" customHeight="1" x14ac:dyDescent="0.25">
      <c r="A22" s="346"/>
      <c r="B22" s="331"/>
      <c r="C22" s="330"/>
      <c r="D22" s="329"/>
      <c r="E22" s="329"/>
      <c r="F22" s="377" t="s">
        <v>312</v>
      </c>
      <c r="G22" s="377"/>
      <c r="H22" s="377"/>
      <c r="I22" s="377"/>
      <c r="J22" s="311">
        <v>137</v>
      </c>
      <c r="K22" s="310">
        <v>1</v>
      </c>
      <c r="L22" s="310">
        <v>4</v>
      </c>
      <c r="M22" s="338">
        <v>6710010020</v>
      </c>
      <c r="N22" s="308">
        <v>121</v>
      </c>
      <c r="O22" s="307">
        <v>1758041.74</v>
      </c>
      <c r="P22" s="307">
        <v>1800000</v>
      </c>
      <c r="Q22" s="307">
        <v>1800000</v>
      </c>
    </row>
    <row r="23" spans="1:17" ht="61.5" customHeight="1" x14ac:dyDescent="0.25">
      <c r="A23" s="346"/>
      <c r="B23" s="331"/>
      <c r="C23" s="330"/>
      <c r="D23" s="329"/>
      <c r="E23" s="329"/>
      <c r="F23" s="377" t="s">
        <v>311</v>
      </c>
      <c r="G23" s="377"/>
      <c r="H23" s="377"/>
      <c r="I23" s="377"/>
      <c r="J23" s="311">
        <v>137</v>
      </c>
      <c r="K23" s="310">
        <v>1</v>
      </c>
      <c r="L23" s="310">
        <v>4</v>
      </c>
      <c r="M23" s="338">
        <v>6710010020</v>
      </c>
      <c r="N23" s="308">
        <v>129</v>
      </c>
      <c r="O23" s="307">
        <v>530928.61</v>
      </c>
      <c r="P23" s="307">
        <v>543600</v>
      </c>
      <c r="Q23" s="307">
        <v>543600</v>
      </c>
    </row>
    <row r="24" spans="1:17" ht="35.25" customHeight="1" x14ac:dyDescent="0.25">
      <c r="A24" s="346"/>
      <c r="B24" s="331"/>
      <c r="C24" s="330"/>
      <c r="D24" s="329"/>
      <c r="E24" s="329"/>
      <c r="F24" s="337" t="s">
        <v>245</v>
      </c>
      <c r="G24" s="337"/>
      <c r="H24" s="337"/>
      <c r="I24" s="337"/>
      <c r="J24" s="311">
        <v>137</v>
      </c>
      <c r="K24" s="310">
        <v>1</v>
      </c>
      <c r="L24" s="310">
        <v>4</v>
      </c>
      <c r="M24" s="338">
        <v>6710010020</v>
      </c>
      <c r="N24" s="308" t="s">
        <v>244</v>
      </c>
      <c r="O24" s="307">
        <f>O25+O26</f>
        <v>512375</v>
      </c>
      <c r="P24" s="307">
        <f>P25+P26</f>
        <v>515000</v>
      </c>
      <c r="Q24" s="307">
        <f>Q25+Q26</f>
        <v>517000</v>
      </c>
    </row>
    <row r="25" spans="1:17" ht="29.25" customHeight="1" x14ac:dyDescent="0.25">
      <c r="A25" s="346"/>
      <c r="B25" s="331"/>
      <c r="C25" s="330"/>
      <c r="D25" s="329"/>
      <c r="E25" s="329"/>
      <c r="F25" s="377" t="s">
        <v>306</v>
      </c>
      <c r="G25" s="377"/>
      <c r="H25" s="377"/>
      <c r="I25" s="377"/>
      <c r="J25" s="311">
        <v>137</v>
      </c>
      <c r="K25" s="310">
        <v>1</v>
      </c>
      <c r="L25" s="310">
        <v>4</v>
      </c>
      <c r="M25" s="338">
        <v>6710010020</v>
      </c>
      <c r="N25" s="308">
        <v>244</v>
      </c>
      <c r="O25" s="307">
        <v>492375</v>
      </c>
      <c r="P25" s="307">
        <v>493000</v>
      </c>
      <c r="Q25" s="306">
        <v>493000</v>
      </c>
    </row>
    <row r="26" spans="1:17" ht="18.75" customHeight="1" x14ac:dyDescent="0.25">
      <c r="A26" s="346"/>
      <c r="B26" s="331"/>
      <c r="C26" s="330"/>
      <c r="D26" s="329"/>
      <c r="E26" s="329"/>
      <c r="F26" s="335" t="s">
        <v>305</v>
      </c>
      <c r="G26" s="334"/>
      <c r="H26" s="334"/>
      <c r="I26" s="333"/>
      <c r="J26" s="311">
        <v>137</v>
      </c>
      <c r="K26" s="310">
        <v>1</v>
      </c>
      <c r="L26" s="310">
        <v>4</v>
      </c>
      <c r="M26" s="338">
        <v>6710010020</v>
      </c>
      <c r="N26" s="308">
        <v>247</v>
      </c>
      <c r="O26" s="307">
        <v>20000</v>
      </c>
      <c r="P26" s="307">
        <v>22000</v>
      </c>
      <c r="Q26" s="307">
        <v>24000</v>
      </c>
    </row>
    <row r="27" spans="1:17" ht="16.5" customHeight="1" x14ac:dyDescent="0.25">
      <c r="A27" s="346"/>
      <c r="B27" s="331"/>
      <c r="C27" s="330"/>
      <c r="D27" s="329"/>
      <c r="E27" s="329"/>
      <c r="F27" s="337" t="s">
        <v>65</v>
      </c>
      <c r="G27" s="337"/>
      <c r="H27" s="337"/>
      <c r="I27" s="337"/>
      <c r="J27" s="311">
        <v>137</v>
      </c>
      <c r="K27" s="310">
        <v>1</v>
      </c>
      <c r="L27" s="310">
        <v>4</v>
      </c>
      <c r="M27" s="325">
        <v>6710010020</v>
      </c>
      <c r="N27" s="308" t="s">
        <v>280</v>
      </c>
      <c r="O27" s="307">
        <v>22300</v>
      </c>
      <c r="P27" s="307">
        <v>22300</v>
      </c>
      <c r="Q27" s="307">
        <v>22300</v>
      </c>
    </row>
    <row r="28" spans="1:17" ht="16.5" customHeight="1" x14ac:dyDescent="0.25">
      <c r="A28" s="346"/>
      <c r="B28" s="331"/>
      <c r="C28" s="330"/>
      <c r="D28" s="329"/>
      <c r="E28" s="329"/>
      <c r="F28" s="337" t="s">
        <v>279</v>
      </c>
      <c r="G28" s="337"/>
      <c r="H28" s="337"/>
      <c r="I28" s="337"/>
      <c r="J28" s="311">
        <v>137</v>
      </c>
      <c r="K28" s="310">
        <v>1</v>
      </c>
      <c r="L28" s="310">
        <v>4</v>
      </c>
      <c r="M28" s="338">
        <v>6710010020</v>
      </c>
      <c r="N28" s="308">
        <v>850</v>
      </c>
      <c r="O28" s="307">
        <f>O29+O30</f>
        <v>163000</v>
      </c>
      <c r="P28" s="307">
        <v>80000</v>
      </c>
      <c r="Q28" s="307">
        <v>80000</v>
      </c>
    </row>
    <row r="29" spans="1:17" ht="30.75" customHeight="1" x14ac:dyDescent="0.25">
      <c r="A29" s="346"/>
      <c r="B29" s="331"/>
      <c r="C29" s="330"/>
      <c r="D29" s="329"/>
      <c r="E29" s="329"/>
      <c r="F29" s="337" t="s">
        <v>320</v>
      </c>
      <c r="G29" s="337"/>
      <c r="H29" s="337"/>
      <c r="I29" s="337"/>
      <c r="J29" s="311">
        <v>137</v>
      </c>
      <c r="K29" s="310">
        <v>1</v>
      </c>
      <c r="L29" s="310">
        <v>4</v>
      </c>
      <c r="M29" s="338">
        <v>6710010020</v>
      </c>
      <c r="N29" s="308">
        <v>851</v>
      </c>
      <c r="O29" s="307">
        <v>38000</v>
      </c>
      <c r="P29" s="307">
        <v>55000</v>
      </c>
      <c r="Q29" s="307">
        <v>55000</v>
      </c>
    </row>
    <row r="30" spans="1:17" ht="15.75" customHeight="1" x14ac:dyDescent="0.25">
      <c r="A30" s="346"/>
      <c r="B30" s="331"/>
      <c r="C30" s="330"/>
      <c r="D30" s="329"/>
      <c r="E30" s="329"/>
      <c r="F30" s="337" t="s">
        <v>314</v>
      </c>
      <c r="G30" s="337"/>
      <c r="H30" s="337"/>
      <c r="I30" s="337"/>
      <c r="J30" s="311">
        <v>137</v>
      </c>
      <c r="K30" s="310">
        <v>1</v>
      </c>
      <c r="L30" s="310">
        <v>4</v>
      </c>
      <c r="M30" s="338">
        <v>6710010020</v>
      </c>
      <c r="N30" s="308">
        <v>853</v>
      </c>
      <c r="O30" s="307">
        <v>125000</v>
      </c>
      <c r="P30" s="307">
        <v>25000</v>
      </c>
      <c r="Q30" s="307">
        <v>25000</v>
      </c>
    </row>
    <row r="31" spans="1:17" ht="68.25" customHeight="1" x14ac:dyDescent="0.25">
      <c r="A31" s="443"/>
      <c r="B31" s="442"/>
      <c r="C31" s="441"/>
      <c r="D31" s="440" t="s">
        <v>319</v>
      </c>
      <c r="E31" s="439"/>
      <c r="F31" s="439"/>
      <c r="G31" s="439"/>
      <c r="H31" s="439"/>
      <c r="I31" s="439"/>
      <c r="J31" s="322">
        <v>137</v>
      </c>
      <c r="K31" s="321">
        <v>1</v>
      </c>
      <c r="L31" s="321">
        <v>6</v>
      </c>
      <c r="M31" s="414">
        <v>0</v>
      </c>
      <c r="N31" s="319">
        <v>0</v>
      </c>
      <c r="O31" s="318">
        <f>O35</f>
        <v>54800</v>
      </c>
      <c r="P31" s="318">
        <f>P32</f>
        <v>54800</v>
      </c>
      <c r="Q31" s="318">
        <f>Q32</f>
        <v>54800</v>
      </c>
    </row>
    <row r="32" spans="1:17" ht="85.5" customHeight="1" x14ac:dyDescent="0.25">
      <c r="A32" s="332"/>
      <c r="B32" s="331"/>
      <c r="C32" s="330"/>
      <c r="D32" s="438"/>
      <c r="E32" s="438"/>
      <c r="F32" s="437" t="s">
        <v>307</v>
      </c>
      <c r="G32" s="436"/>
      <c r="H32" s="436"/>
      <c r="I32" s="435"/>
      <c r="J32" s="434">
        <v>137</v>
      </c>
      <c r="K32" s="433">
        <v>1</v>
      </c>
      <c r="L32" s="433">
        <v>6</v>
      </c>
      <c r="M32" s="432">
        <v>6700000000</v>
      </c>
      <c r="N32" s="431">
        <v>0</v>
      </c>
      <c r="O32" s="367">
        <f>O35</f>
        <v>54800</v>
      </c>
      <c r="P32" s="367">
        <f>P35</f>
        <v>54800</v>
      </c>
      <c r="Q32" s="430">
        <f>Q35</f>
        <v>54800</v>
      </c>
    </row>
    <row r="33" spans="1:17" ht="33.75" customHeight="1" x14ac:dyDescent="0.25">
      <c r="A33" s="332"/>
      <c r="B33" s="331"/>
      <c r="C33" s="330"/>
      <c r="D33" s="329"/>
      <c r="E33" s="329"/>
      <c r="F33" s="429" t="s">
        <v>318</v>
      </c>
      <c r="G33" s="413"/>
      <c r="H33" s="413"/>
      <c r="I33" s="412"/>
      <c r="J33" s="311">
        <v>137</v>
      </c>
      <c r="K33" s="310">
        <v>1</v>
      </c>
      <c r="L33" s="310">
        <v>6</v>
      </c>
      <c r="M33" s="407">
        <v>6710000000</v>
      </c>
      <c r="N33" s="308">
        <v>0</v>
      </c>
      <c r="O33" s="307">
        <f>O35</f>
        <v>54800</v>
      </c>
      <c r="P33" s="307">
        <f>P35</f>
        <v>54800</v>
      </c>
      <c r="Q33" s="306">
        <f>Q35</f>
        <v>54800</v>
      </c>
    </row>
    <row r="34" spans="1:17" ht="59.25" customHeight="1" x14ac:dyDescent="0.25">
      <c r="A34" s="332"/>
      <c r="B34" s="331"/>
      <c r="C34" s="330"/>
      <c r="D34" s="421"/>
      <c r="E34" s="421"/>
      <c r="F34" s="334" t="s">
        <v>275</v>
      </c>
      <c r="G34" s="427"/>
      <c r="H34" s="427"/>
      <c r="I34" s="426"/>
      <c r="J34" s="311">
        <v>137</v>
      </c>
      <c r="K34" s="310">
        <v>1</v>
      </c>
      <c r="L34" s="310">
        <v>6</v>
      </c>
      <c r="M34" s="407">
        <v>6710010080</v>
      </c>
      <c r="N34" s="308">
        <v>0</v>
      </c>
      <c r="O34" s="307">
        <f>O35</f>
        <v>54800</v>
      </c>
      <c r="P34" s="307">
        <f>P35</f>
        <v>54800</v>
      </c>
      <c r="Q34" s="306">
        <f>Q35</f>
        <v>54800</v>
      </c>
    </row>
    <row r="35" spans="1:17" ht="19.5" customHeight="1" x14ac:dyDescent="0.25">
      <c r="A35" s="428"/>
      <c r="B35" s="331"/>
      <c r="C35" s="330"/>
      <c r="D35" s="421"/>
      <c r="E35" s="421"/>
      <c r="F35" s="334" t="s">
        <v>65</v>
      </c>
      <c r="G35" s="427"/>
      <c r="H35" s="427"/>
      <c r="I35" s="426"/>
      <c r="J35" s="311">
        <v>137</v>
      </c>
      <c r="K35" s="310">
        <v>1</v>
      </c>
      <c r="L35" s="310">
        <v>6</v>
      </c>
      <c r="M35" s="425">
        <v>6710010080</v>
      </c>
      <c r="N35" s="308">
        <v>540</v>
      </c>
      <c r="O35" s="307">
        <v>54800</v>
      </c>
      <c r="P35" s="307">
        <v>54800</v>
      </c>
      <c r="Q35" s="307">
        <v>54800</v>
      </c>
    </row>
    <row r="36" spans="1:17" ht="42" customHeight="1" x14ac:dyDescent="0.25">
      <c r="A36" s="417"/>
      <c r="B36" s="331"/>
      <c r="C36" s="330"/>
      <c r="D36" s="424" t="s">
        <v>273</v>
      </c>
      <c r="E36" s="423"/>
      <c r="F36" s="423"/>
      <c r="G36" s="423"/>
      <c r="H36" s="423"/>
      <c r="I36" s="422"/>
      <c r="J36" s="322">
        <v>137</v>
      </c>
      <c r="K36" s="321">
        <v>1</v>
      </c>
      <c r="L36" s="321">
        <v>7</v>
      </c>
      <c r="M36" s="414">
        <v>0</v>
      </c>
      <c r="N36" s="319">
        <v>0</v>
      </c>
      <c r="O36" s="318">
        <f>O39</f>
        <v>0</v>
      </c>
      <c r="P36" s="318">
        <v>0</v>
      </c>
      <c r="Q36" s="318">
        <v>0</v>
      </c>
    </row>
    <row r="37" spans="1:17" ht="28.5" customHeight="1" x14ac:dyDescent="0.25">
      <c r="A37" s="417"/>
      <c r="B37" s="331"/>
      <c r="C37" s="330"/>
      <c r="D37" s="421"/>
      <c r="E37" s="421"/>
      <c r="F37" s="335" t="s">
        <v>274</v>
      </c>
      <c r="G37" s="334"/>
      <c r="H37" s="334"/>
      <c r="I37" s="333"/>
      <c r="J37" s="311">
        <v>137</v>
      </c>
      <c r="K37" s="310">
        <v>1</v>
      </c>
      <c r="L37" s="310">
        <v>7</v>
      </c>
      <c r="M37" s="407">
        <v>7700000000</v>
      </c>
      <c r="N37" s="308">
        <v>0</v>
      </c>
      <c r="O37" s="307">
        <f>O38</f>
        <v>0</v>
      </c>
      <c r="P37" s="307">
        <v>0</v>
      </c>
      <c r="Q37" s="307">
        <v>0</v>
      </c>
    </row>
    <row r="38" spans="1:17" ht="30.75" customHeight="1" x14ac:dyDescent="0.25">
      <c r="A38" s="417"/>
      <c r="B38" s="331"/>
      <c r="C38" s="330"/>
      <c r="D38" s="421"/>
      <c r="E38" s="421"/>
      <c r="F38" s="420" t="s">
        <v>273</v>
      </c>
      <c r="G38" s="419"/>
      <c r="H38" s="419"/>
      <c r="I38" s="418"/>
      <c r="J38" s="311">
        <v>137</v>
      </c>
      <c r="K38" s="310">
        <v>1</v>
      </c>
      <c r="L38" s="310">
        <v>7</v>
      </c>
      <c r="M38" s="407">
        <v>7700010050</v>
      </c>
      <c r="N38" s="308">
        <v>0</v>
      </c>
      <c r="O38" s="307">
        <f>O39</f>
        <v>0</v>
      </c>
      <c r="P38" s="307">
        <v>0</v>
      </c>
      <c r="Q38" s="307">
        <v>0</v>
      </c>
    </row>
    <row r="39" spans="1:17" x14ac:dyDescent="0.25">
      <c r="A39" s="417"/>
      <c r="B39" s="331"/>
      <c r="C39" s="330"/>
      <c r="D39" s="421"/>
      <c r="E39" s="421"/>
      <c r="F39" s="420" t="s">
        <v>272</v>
      </c>
      <c r="G39" s="419"/>
      <c r="H39" s="419"/>
      <c r="I39" s="418"/>
      <c r="J39" s="311">
        <v>137</v>
      </c>
      <c r="K39" s="310">
        <v>1</v>
      </c>
      <c r="L39" s="310">
        <v>7</v>
      </c>
      <c r="M39" s="407">
        <v>7700010050</v>
      </c>
      <c r="N39" s="308">
        <v>880</v>
      </c>
      <c r="O39" s="307">
        <v>0</v>
      </c>
      <c r="P39" s="307">
        <v>0</v>
      </c>
      <c r="Q39" s="307">
        <v>0</v>
      </c>
    </row>
    <row r="40" spans="1:17" ht="19.5" customHeight="1" x14ac:dyDescent="0.25">
      <c r="A40" s="417"/>
      <c r="B40" s="331"/>
      <c r="C40" s="330"/>
      <c r="D40" s="416" t="s">
        <v>317</v>
      </c>
      <c r="E40" s="415"/>
      <c r="F40" s="415"/>
      <c r="G40" s="415"/>
      <c r="H40" s="415"/>
      <c r="I40" s="415"/>
      <c r="J40" s="322">
        <v>137</v>
      </c>
      <c r="K40" s="321">
        <v>1</v>
      </c>
      <c r="L40" s="321">
        <v>13</v>
      </c>
      <c r="M40" s="414">
        <v>0</v>
      </c>
      <c r="N40" s="319">
        <v>0</v>
      </c>
      <c r="O40" s="318">
        <f>O41</f>
        <v>3367.5</v>
      </c>
      <c r="P40" s="318">
        <f>P41</f>
        <v>2900</v>
      </c>
      <c r="Q40" s="318">
        <f>Q41</f>
        <v>3000</v>
      </c>
    </row>
    <row r="41" spans="1:17" ht="33" customHeight="1" x14ac:dyDescent="0.25">
      <c r="A41" s="332"/>
      <c r="B41" s="331"/>
      <c r="C41" s="330"/>
      <c r="D41" s="330"/>
      <c r="E41" s="411"/>
      <c r="F41" s="410" t="s">
        <v>316</v>
      </c>
      <c r="G41" s="413"/>
      <c r="H41" s="413"/>
      <c r="I41" s="412"/>
      <c r="J41" s="311">
        <v>137</v>
      </c>
      <c r="K41" s="310">
        <v>1</v>
      </c>
      <c r="L41" s="310">
        <v>13</v>
      </c>
      <c r="M41" s="407">
        <v>7700000000</v>
      </c>
      <c r="N41" s="308">
        <v>0</v>
      </c>
      <c r="O41" s="307">
        <f>O42</f>
        <v>3367.5</v>
      </c>
      <c r="P41" s="307">
        <f>P42</f>
        <v>2900</v>
      </c>
      <c r="Q41" s="307">
        <f>Q42</f>
        <v>3000</v>
      </c>
    </row>
    <row r="42" spans="1:17" ht="30.75" customHeight="1" x14ac:dyDescent="0.25">
      <c r="A42" s="332"/>
      <c r="B42" s="331"/>
      <c r="C42" s="330"/>
      <c r="D42" s="330"/>
      <c r="E42" s="411"/>
      <c r="F42" s="410" t="s">
        <v>315</v>
      </c>
      <c r="G42" s="409"/>
      <c r="H42" s="409"/>
      <c r="I42" s="408"/>
      <c r="J42" s="311">
        <v>137</v>
      </c>
      <c r="K42" s="310">
        <v>1</v>
      </c>
      <c r="L42" s="310">
        <v>13</v>
      </c>
      <c r="M42" s="407">
        <v>7700095100</v>
      </c>
      <c r="N42" s="308">
        <v>0</v>
      </c>
      <c r="O42" s="307">
        <f>O43</f>
        <v>3367.5</v>
      </c>
      <c r="P42" s="307">
        <f>P43</f>
        <v>2900</v>
      </c>
      <c r="Q42" s="307">
        <f>Q43</f>
        <v>3000</v>
      </c>
    </row>
    <row r="43" spans="1:17" ht="19.5" customHeight="1" x14ac:dyDescent="0.25">
      <c r="A43" s="332"/>
      <c r="B43" s="331"/>
      <c r="C43" s="330"/>
      <c r="D43" s="330"/>
      <c r="E43" s="411"/>
      <c r="F43" s="410" t="s">
        <v>279</v>
      </c>
      <c r="G43" s="409"/>
      <c r="H43" s="409"/>
      <c r="I43" s="408"/>
      <c r="J43" s="311">
        <v>137</v>
      </c>
      <c r="K43" s="310">
        <v>1</v>
      </c>
      <c r="L43" s="310">
        <v>13</v>
      </c>
      <c r="M43" s="407">
        <v>7700095100</v>
      </c>
      <c r="N43" s="308">
        <v>850</v>
      </c>
      <c r="O43" s="307">
        <f>O44</f>
        <v>3367.5</v>
      </c>
      <c r="P43" s="307">
        <f>P44</f>
        <v>2900</v>
      </c>
      <c r="Q43" s="307">
        <f>Q44</f>
        <v>3000</v>
      </c>
    </row>
    <row r="44" spans="1:17" ht="19.5" customHeight="1" x14ac:dyDescent="0.25">
      <c r="A44" s="332"/>
      <c r="B44" s="331"/>
      <c r="C44" s="330"/>
      <c r="D44" s="330"/>
      <c r="E44" s="411"/>
      <c r="F44" s="410" t="s">
        <v>314</v>
      </c>
      <c r="G44" s="409"/>
      <c r="H44" s="409"/>
      <c r="I44" s="408"/>
      <c r="J44" s="311">
        <v>137</v>
      </c>
      <c r="K44" s="310">
        <v>1</v>
      </c>
      <c r="L44" s="310">
        <v>13</v>
      </c>
      <c r="M44" s="407">
        <v>7700095100</v>
      </c>
      <c r="N44" s="308">
        <v>853</v>
      </c>
      <c r="O44" s="307">
        <v>3367.5</v>
      </c>
      <c r="P44" s="307">
        <v>2900</v>
      </c>
      <c r="Q44" s="307">
        <v>3000</v>
      </c>
    </row>
    <row r="45" spans="1:17" ht="15" customHeight="1" x14ac:dyDescent="0.25">
      <c r="A45" s="392" t="s">
        <v>221</v>
      </c>
      <c r="B45" s="391"/>
      <c r="C45" s="391"/>
      <c r="D45" s="391"/>
      <c r="E45" s="391"/>
      <c r="F45" s="391"/>
      <c r="G45" s="391"/>
      <c r="H45" s="391"/>
      <c r="I45" s="390"/>
      <c r="J45" s="322">
        <v>137</v>
      </c>
      <c r="K45" s="321">
        <v>2</v>
      </c>
      <c r="L45" s="321">
        <v>0</v>
      </c>
      <c r="M45" s="320">
        <v>0</v>
      </c>
      <c r="N45" s="319">
        <v>0</v>
      </c>
      <c r="O45" s="318">
        <f>O50+O53</f>
        <v>254900</v>
      </c>
      <c r="P45" s="318">
        <f>P46</f>
        <v>257600</v>
      </c>
      <c r="Q45" s="317">
        <f>Q50+Q53</f>
        <v>267800</v>
      </c>
    </row>
    <row r="46" spans="1:17" ht="30" customHeight="1" x14ac:dyDescent="0.25">
      <c r="A46" s="346"/>
      <c r="B46" s="331"/>
      <c r="C46" s="389" t="s">
        <v>220</v>
      </c>
      <c r="D46" s="388"/>
      <c r="E46" s="388"/>
      <c r="F46" s="388"/>
      <c r="G46" s="388"/>
      <c r="H46" s="388"/>
      <c r="I46" s="387"/>
      <c r="J46" s="322">
        <v>137</v>
      </c>
      <c r="K46" s="321">
        <v>2</v>
      </c>
      <c r="L46" s="321">
        <v>3</v>
      </c>
      <c r="M46" s="320">
        <v>0</v>
      </c>
      <c r="N46" s="319">
        <v>0</v>
      </c>
      <c r="O46" s="318">
        <f>O50+O53</f>
        <v>254900</v>
      </c>
      <c r="P46" s="318">
        <f>P50+P53</f>
        <v>257600</v>
      </c>
      <c r="Q46" s="317">
        <f>Q50+Q53</f>
        <v>267800</v>
      </c>
    </row>
    <row r="47" spans="1:17" ht="75.75" customHeight="1" x14ac:dyDescent="0.25">
      <c r="A47" s="346"/>
      <c r="B47" s="331"/>
      <c r="C47" s="386"/>
      <c r="D47" s="351" t="s">
        <v>307</v>
      </c>
      <c r="E47" s="350"/>
      <c r="F47" s="350"/>
      <c r="G47" s="350"/>
      <c r="H47" s="350"/>
      <c r="I47" s="349"/>
      <c r="J47" s="311">
        <v>137</v>
      </c>
      <c r="K47" s="310">
        <v>2</v>
      </c>
      <c r="L47" s="310">
        <v>3</v>
      </c>
      <c r="M47" s="338">
        <v>6700000000</v>
      </c>
      <c r="N47" s="308">
        <v>0</v>
      </c>
      <c r="O47" s="307">
        <f>O48</f>
        <v>254900</v>
      </c>
      <c r="P47" s="307">
        <f>P48</f>
        <v>257600</v>
      </c>
      <c r="Q47" s="306">
        <f>Q48</f>
        <v>267800</v>
      </c>
    </row>
    <row r="48" spans="1:17" ht="45.75" customHeight="1" x14ac:dyDescent="0.25">
      <c r="A48" s="346"/>
      <c r="B48" s="331"/>
      <c r="C48" s="330"/>
      <c r="D48" s="405" t="s">
        <v>268</v>
      </c>
      <c r="E48" s="404"/>
      <c r="F48" s="404"/>
      <c r="G48" s="404"/>
      <c r="H48" s="404"/>
      <c r="I48" s="403"/>
      <c r="J48" s="311">
        <v>137</v>
      </c>
      <c r="K48" s="310">
        <v>2</v>
      </c>
      <c r="L48" s="310">
        <v>3</v>
      </c>
      <c r="M48" s="338">
        <v>6720000000</v>
      </c>
      <c r="N48" s="308">
        <v>0</v>
      </c>
      <c r="O48" s="307">
        <f>O50+O53</f>
        <v>254900</v>
      </c>
      <c r="P48" s="307">
        <f>P50+P53</f>
        <v>257600</v>
      </c>
      <c r="Q48" s="306">
        <f>Q50+Q53</f>
        <v>267800</v>
      </c>
    </row>
    <row r="49" spans="1:17" ht="46.5" customHeight="1" x14ac:dyDescent="0.25">
      <c r="A49" s="346"/>
      <c r="B49" s="331"/>
      <c r="C49" s="330"/>
      <c r="D49" s="329"/>
      <c r="E49" s="406"/>
      <c r="F49" s="405" t="s">
        <v>313</v>
      </c>
      <c r="G49" s="404"/>
      <c r="H49" s="404"/>
      <c r="I49" s="403"/>
      <c r="J49" s="342">
        <v>137</v>
      </c>
      <c r="K49" s="341">
        <v>2</v>
      </c>
      <c r="L49" s="341">
        <v>3</v>
      </c>
      <c r="M49" s="338">
        <v>6720051180</v>
      </c>
      <c r="N49" s="340">
        <v>0</v>
      </c>
      <c r="O49" s="307">
        <f>O50+O53</f>
        <v>254900</v>
      </c>
      <c r="P49" s="339">
        <f>P50+P53</f>
        <v>257600</v>
      </c>
      <c r="Q49" s="347">
        <f>Q50+Q53</f>
        <v>267800</v>
      </c>
    </row>
    <row r="50" spans="1:17" ht="30.75" customHeight="1" x14ac:dyDescent="0.25">
      <c r="A50" s="346"/>
      <c r="B50" s="331"/>
      <c r="C50" s="330"/>
      <c r="D50" s="329"/>
      <c r="E50" s="329"/>
      <c r="F50" s="337" t="s">
        <v>266</v>
      </c>
      <c r="G50" s="337"/>
      <c r="H50" s="337"/>
      <c r="I50" s="337"/>
      <c r="J50" s="311">
        <v>137</v>
      </c>
      <c r="K50" s="310">
        <v>2</v>
      </c>
      <c r="L50" s="310">
        <v>3</v>
      </c>
      <c r="M50" s="338">
        <v>6720051180</v>
      </c>
      <c r="N50" s="308" t="s">
        <v>265</v>
      </c>
      <c r="O50" s="307">
        <f>O51+O52</f>
        <v>242039.2</v>
      </c>
      <c r="P50" s="307">
        <f>P51+P52</f>
        <v>243474</v>
      </c>
      <c r="Q50" s="306">
        <f>Q51+Q52</f>
        <v>246078</v>
      </c>
    </row>
    <row r="51" spans="1:17" ht="30" customHeight="1" x14ac:dyDescent="0.25">
      <c r="A51" s="346"/>
      <c r="B51" s="331"/>
      <c r="C51" s="330"/>
      <c r="D51" s="329"/>
      <c r="E51" s="329"/>
      <c r="F51" s="377" t="s">
        <v>312</v>
      </c>
      <c r="G51" s="377"/>
      <c r="H51" s="377"/>
      <c r="I51" s="377"/>
      <c r="J51" s="311">
        <v>137</v>
      </c>
      <c r="K51" s="310">
        <v>2</v>
      </c>
      <c r="L51" s="310">
        <v>3</v>
      </c>
      <c r="M51" s="338">
        <v>6720051180</v>
      </c>
      <c r="N51" s="308">
        <v>121</v>
      </c>
      <c r="O51" s="307">
        <v>185898</v>
      </c>
      <c r="P51" s="307">
        <v>187000</v>
      </c>
      <c r="Q51" s="307">
        <v>189000</v>
      </c>
    </row>
    <row r="52" spans="1:17" ht="59.25" customHeight="1" x14ac:dyDescent="0.25">
      <c r="A52" s="346"/>
      <c r="B52" s="331"/>
      <c r="C52" s="330"/>
      <c r="D52" s="329"/>
      <c r="E52" s="329"/>
      <c r="F52" s="377" t="s">
        <v>311</v>
      </c>
      <c r="G52" s="377"/>
      <c r="H52" s="377"/>
      <c r="I52" s="377"/>
      <c r="J52" s="311">
        <v>137</v>
      </c>
      <c r="K52" s="310">
        <v>2</v>
      </c>
      <c r="L52" s="310">
        <v>3</v>
      </c>
      <c r="M52" s="338">
        <v>6720051180</v>
      </c>
      <c r="N52" s="308">
        <v>129</v>
      </c>
      <c r="O52" s="307">
        <v>56141.2</v>
      </c>
      <c r="P52" s="307">
        <v>56474</v>
      </c>
      <c r="Q52" s="307">
        <v>57078</v>
      </c>
    </row>
    <row r="53" spans="1:17" ht="33" customHeight="1" x14ac:dyDescent="0.25">
      <c r="A53" s="346"/>
      <c r="B53" s="331"/>
      <c r="C53" s="330"/>
      <c r="D53" s="329"/>
      <c r="E53" s="329"/>
      <c r="F53" s="337" t="s">
        <v>245</v>
      </c>
      <c r="G53" s="337"/>
      <c r="H53" s="337"/>
      <c r="I53" s="337"/>
      <c r="J53" s="311">
        <v>137</v>
      </c>
      <c r="K53" s="310">
        <v>2</v>
      </c>
      <c r="L53" s="310">
        <v>3</v>
      </c>
      <c r="M53" s="338">
        <v>6720051180</v>
      </c>
      <c r="N53" s="308" t="s">
        <v>244</v>
      </c>
      <c r="O53" s="307">
        <f>O54</f>
        <v>12860.8</v>
      </c>
      <c r="P53" s="307">
        <f>P54</f>
        <v>14126</v>
      </c>
      <c r="Q53" s="306">
        <f>Q54</f>
        <v>21722</v>
      </c>
    </row>
    <row r="54" spans="1:17" ht="32.25" customHeight="1" x14ac:dyDescent="0.25">
      <c r="A54" s="346"/>
      <c r="B54" s="331"/>
      <c r="C54" s="330"/>
      <c r="D54" s="329"/>
      <c r="E54" s="329"/>
      <c r="F54" s="377" t="s">
        <v>306</v>
      </c>
      <c r="G54" s="377"/>
      <c r="H54" s="377"/>
      <c r="I54" s="377"/>
      <c r="J54" s="311">
        <v>137</v>
      </c>
      <c r="K54" s="310">
        <v>2</v>
      </c>
      <c r="L54" s="310">
        <v>3</v>
      </c>
      <c r="M54" s="338">
        <v>6720051180</v>
      </c>
      <c r="N54" s="308">
        <v>244</v>
      </c>
      <c r="O54" s="307">
        <v>12860.8</v>
      </c>
      <c r="P54" s="307">
        <v>14126</v>
      </c>
      <c r="Q54" s="307">
        <v>21722</v>
      </c>
    </row>
    <row r="55" spans="1:17" ht="46.5" customHeight="1" x14ac:dyDescent="0.25">
      <c r="A55" s="392" t="s">
        <v>219</v>
      </c>
      <c r="B55" s="391"/>
      <c r="C55" s="391"/>
      <c r="D55" s="391"/>
      <c r="E55" s="391"/>
      <c r="F55" s="391"/>
      <c r="G55" s="391"/>
      <c r="H55" s="391"/>
      <c r="I55" s="390"/>
      <c r="J55" s="322">
        <v>137</v>
      </c>
      <c r="K55" s="321">
        <v>3</v>
      </c>
      <c r="L55" s="321">
        <v>0</v>
      </c>
      <c r="M55" s="320">
        <v>0</v>
      </c>
      <c r="N55" s="319">
        <v>0</v>
      </c>
      <c r="O55" s="318">
        <f>O56+O62</f>
        <v>420300</v>
      </c>
      <c r="P55" s="318">
        <f>P56+P62</f>
        <v>420300</v>
      </c>
      <c r="Q55" s="318">
        <f>Q56+Q62</f>
        <v>420600</v>
      </c>
    </row>
    <row r="56" spans="1:17" ht="26.25" customHeight="1" x14ac:dyDescent="0.25">
      <c r="A56" s="346"/>
      <c r="B56" s="331"/>
      <c r="C56" s="389" t="s">
        <v>218</v>
      </c>
      <c r="D56" s="388"/>
      <c r="E56" s="388"/>
      <c r="F56" s="388"/>
      <c r="G56" s="388"/>
      <c r="H56" s="388"/>
      <c r="I56" s="387"/>
      <c r="J56" s="322">
        <v>137</v>
      </c>
      <c r="K56" s="321">
        <v>3</v>
      </c>
      <c r="L56" s="321">
        <v>10</v>
      </c>
      <c r="M56" s="320">
        <v>0</v>
      </c>
      <c r="N56" s="319">
        <v>0</v>
      </c>
      <c r="O56" s="318">
        <f>O58</f>
        <v>390300</v>
      </c>
      <c r="P56" s="357">
        <f>P58</f>
        <v>390300</v>
      </c>
      <c r="Q56" s="357">
        <f>Q58</f>
        <v>390600</v>
      </c>
    </row>
    <row r="57" spans="1:17" ht="76.5" customHeight="1" x14ac:dyDescent="0.25">
      <c r="A57" s="346"/>
      <c r="B57" s="331"/>
      <c r="C57" s="386"/>
      <c r="D57" s="351" t="s">
        <v>307</v>
      </c>
      <c r="E57" s="350"/>
      <c r="F57" s="350"/>
      <c r="G57" s="350"/>
      <c r="H57" s="350"/>
      <c r="I57" s="349"/>
      <c r="J57" s="311">
        <v>137</v>
      </c>
      <c r="K57" s="310">
        <v>3</v>
      </c>
      <c r="L57" s="310">
        <v>10</v>
      </c>
      <c r="M57" s="338">
        <v>6700000000</v>
      </c>
      <c r="N57" s="308">
        <v>0</v>
      </c>
      <c r="O57" s="307">
        <f>O58</f>
        <v>390300</v>
      </c>
      <c r="P57" s="339">
        <f>P58</f>
        <v>390300</v>
      </c>
      <c r="Q57" s="339">
        <f>Q58</f>
        <v>390600</v>
      </c>
    </row>
    <row r="58" spans="1:17" ht="45" customHeight="1" x14ac:dyDescent="0.25">
      <c r="A58" s="346"/>
      <c r="B58" s="331"/>
      <c r="C58" s="330"/>
      <c r="D58" s="351" t="s">
        <v>264</v>
      </c>
      <c r="E58" s="350"/>
      <c r="F58" s="350"/>
      <c r="G58" s="350"/>
      <c r="H58" s="350"/>
      <c r="I58" s="349"/>
      <c r="J58" s="311">
        <v>137</v>
      </c>
      <c r="K58" s="310">
        <v>3</v>
      </c>
      <c r="L58" s="310">
        <v>10</v>
      </c>
      <c r="M58" s="338">
        <v>6730000000</v>
      </c>
      <c r="N58" s="308">
        <v>0</v>
      </c>
      <c r="O58" s="307">
        <f>O59</f>
        <v>390300</v>
      </c>
      <c r="P58" s="339">
        <f>P59</f>
        <v>390300</v>
      </c>
      <c r="Q58" s="339">
        <f>Q59</f>
        <v>390600</v>
      </c>
    </row>
    <row r="59" spans="1:17" ht="60" customHeight="1" x14ac:dyDescent="0.25">
      <c r="A59" s="346"/>
      <c r="B59" s="331"/>
      <c r="C59" s="330"/>
      <c r="D59" s="402"/>
      <c r="E59" s="351" t="s">
        <v>310</v>
      </c>
      <c r="F59" s="350"/>
      <c r="G59" s="350"/>
      <c r="H59" s="350"/>
      <c r="I59" s="349"/>
      <c r="J59" s="311">
        <v>137</v>
      </c>
      <c r="K59" s="310">
        <v>3</v>
      </c>
      <c r="L59" s="310">
        <v>10</v>
      </c>
      <c r="M59" s="338">
        <v>6730095020</v>
      </c>
      <c r="N59" s="308">
        <v>0</v>
      </c>
      <c r="O59" s="307">
        <f>O60</f>
        <v>390300</v>
      </c>
      <c r="P59" s="339">
        <f>P60</f>
        <v>390300</v>
      </c>
      <c r="Q59" s="339">
        <f>Q60</f>
        <v>390600</v>
      </c>
    </row>
    <row r="60" spans="1:17" ht="33" customHeight="1" x14ac:dyDescent="0.25">
      <c r="A60" s="346"/>
      <c r="B60" s="331"/>
      <c r="C60" s="330"/>
      <c r="D60" s="329"/>
      <c r="E60" s="329"/>
      <c r="F60" s="337" t="s">
        <v>245</v>
      </c>
      <c r="G60" s="337"/>
      <c r="H60" s="337"/>
      <c r="I60" s="337"/>
      <c r="J60" s="311">
        <v>137</v>
      </c>
      <c r="K60" s="310">
        <v>3</v>
      </c>
      <c r="L60" s="310">
        <v>10</v>
      </c>
      <c r="M60" s="338">
        <v>6730095020</v>
      </c>
      <c r="N60" s="308" t="s">
        <v>244</v>
      </c>
      <c r="O60" s="307">
        <f>O61</f>
        <v>390300</v>
      </c>
      <c r="P60" s="339">
        <f>P61</f>
        <v>390300</v>
      </c>
      <c r="Q60" s="339">
        <f>Q61</f>
        <v>390600</v>
      </c>
    </row>
    <row r="61" spans="1:17" ht="31.5" customHeight="1" x14ac:dyDescent="0.25">
      <c r="A61" s="346"/>
      <c r="B61" s="331"/>
      <c r="C61" s="330"/>
      <c r="D61" s="329"/>
      <c r="E61" s="329"/>
      <c r="F61" s="377" t="s">
        <v>306</v>
      </c>
      <c r="G61" s="377"/>
      <c r="H61" s="377"/>
      <c r="I61" s="377"/>
      <c r="J61" s="311">
        <v>137</v>
      </c>
      <c r="K61" s="310">
        <v>3</v>
      </c>
      <c r="L61" s="310">
        <v>10</v>
      </c>
      <c r="M61" s="338">
        <v>6730095020</v>
      </c>
      <c r="N61" s="340">
        <v>244</v>
      </c>
      <c r="O61" s="307">
        <v>390300</v>
      </c>
      <c r="P61" s="307">
        <v>390300</v>
      </c>
      <c r="Q61" s="307">
        <v>390600</v>
      </c>
    </row>
    <row r="62" spans="1:17" ht="51" customHeight="1" x14ac:dyDescent="0.25">
      <c r="A62" s="346"/>
      <c r="B62" s="331"/>
      <c r="C62" s="330"/>
      <c r="D62" s="329"/>
      <c r="E62" s="329"/>
      <c r="F62" s="401" t="s">
        <v>217</v>
      </c>
      <c r="G62" s="400"/>
      <c r="H62" s="400"/>
      <c r="I62" s="399"/>
      <c r="J62" s="322">
        <v>137</v>
      </c>
      <c r="K62" s="321">
        <v>3</v>
      </c>
      <c r="L62" s="321">
        <v>14</v>
      </c>
      <c r="M62" s="320">
        <v>0</v>
      </c>
      <c r="N62" s="319">
        <v>0</v>
      </c>
      <c r="O62" s="318">
        <f>O64</f>
        <v>30000</v>
      </c>
      <c r="P62" s="318">
        <f>P64</f>
        <v>30000</v>
      </c>
      <c r="Q62" s="318">
        <f>Q64</f>
        <v>30000</v>
      </c>
    </row>
    <row r="63" spans="1:17" ht="81.75" customHeight="1" x14ac:dyDescent="0.25">
      <c r="A63" s="346"/>
      <c r="B63" s="331"/>
      <c r="C63" s="330"/>
      <c r="D63" s="329"/>
      <c r="E63" s="329"/>
      <c r="F63" s="335" t="s">
        <v>307</v>
      </c>
      <c r="G63" s="398"/>
      <c r="H63" s="398"/>
      <c r="I63" s="397"/>
      <c r="J63" s="311">
        <v>137</v>
      </c>
      <c r="K63" s="310">
        <v>3</v>
      </c>
      <c r="L63" s="310">
        <v>14</v>
      </c>
      <c r="M63" s="338">
        <v>6700000000</v>
      </c>
      <c r="N63" s="308">
        <v>0</v>
      </c>
      <c r="O63" s="307">
        <f>O64</f>
        <v>30000</v>
      </c>
      <c r="P63" s="307">
        <f>P64</f>
        <v>30000</v>
      </c>
      <c r="Q63" s="307">
        <f>Q64</f>
        <v>30000</v>
      </c>
    </row>
    <row r="64" spans="1:17" ht="62.25" customHeight="1" x14ac:dyDescent="0.25">
      <c r="A64" s="346"/>
      <c r="B64" s="331"/>
      <c r="C64" s="330"/>
      <c r="D64" s="329"/>
      <c r="E64" s="329"/>
      <c r="F64" s="396" t="s">
        <v>262</v>
      </c>
      <c r="G64" s="395"/>
      <c r="H64" s="395"/>
      <c r="I64" s="394"/>
      <c r="J64" s="311">
        <v>137</v>
      </c>
      <c r="K64" s="310">
        <v>3</v>
      </c>
      <c r="L64" s="310">
        <v>14</v>
      </c>
      <c r="M64" s="338">
        <v>6740000000</v>
      </c>
      <c r="N64" s="308">
        <v>0</v>
      </c>
      <c r="O64" s="307">
        <f>O65</f>
        <v>30000</v>
      </c>
      <c r="P64" s="307">
        <f>P65</f>
        <v>30000</v>
      </c>
      <c r="Q64" s="307">
        <f>Q65</f>
        <v>30000</v>
      </c>
    </row>
    <row r="65" spans="1:17" ht="31.5" customHeight="1" x14ac:dyDescent="0.25">
      <c r="A65" s="346"/>
      <c r="B65" s="331"/>
      <c r="C65" s="330"/>
      <c r="D65" s="329"/>
      <c r="E65" s="329"/>
      <c r="F65" s="396" t="s">
        <v>261</v>
      </c>
      <c r="G65" s="395"/>
      <c r="H65" s="395"/>
      <c r="I65" s="394"/>
      <c r="J65" s="311">
        <v>137</v>
      </c>
      <c r="K65" s="310">
        <v>3</v>
      </c>
      <c r="L65" s="310">
        <v>14</v>
      </c>
      <c r="M65" s="338">
        <v>6740020040</v>
      </c>
      <c r="N65" s="308">
        <v>0</v>
      </c>
      <c r="O65" s="307">
        <f>O66</f>
        <v>30000</v>
      </c>
      <c r="P65" s="307">
        <f>P66</f>
        <v>30000</v>
      </c>
      <c r="Q65" s="307">
        <f>Q66</f>
        <v>30000</v>
      </c>
    </row>
    <row r="66" spans="1:17" ht="49.5" customHeight="1" x14ac:dyDescent="0.25">
      <c r="A66" s="346"/>
      <c r="B66" s="331"/>
      <c r="C66" s="330"/>
      <c r="D66" s="329"/>
      <c r="E66" s="329"/>
      <c r="F66" s="335" t="s">
        <v>257</v>
      </c>
      <c r="G66" s="334"/>
      <c r="H66" s="334"/>
      <c r="I66" s="333"/>
      <c r="J66" s="311">
        <v>137</v>
      </c>
      <c r="K66" s="310">
        <v>3</v>
      </c>
      <c r="L66" s="310">
        <v>14</v>
      </c>
      <c r="M66" s="338">
        <v>6740020040</v>
      </c>
      <c r="N66" s="308">
        <v>240</v>
      </c>
      <c r="O66" s="307">
        <f>O67</f>
        <v>30000</v>
      </c>
      <c r="P66" s="307">
        <f>P67</f>
        <v>30000</v>
      </c>
      <c r="Q66" s="307">
        <f>Q67</f>
        <v>30000</v>
      </c>
    </row>
    <row r="67" spans="1:17" ht="31.5" customHeight="1" x14ac:dyDescent="0.25">
      <c r="A67" s="346"/>
      <c r="B67" s="331"/>
      <c r="C67" s="330"/>
      <c r="D67" s="329"/>
      <c r="E67" s="329"/>
      <c r="F67" s="335" t="s">
        <v>306</v>
      </c>
      <c r="G67" s="334"/>
      <c r="H67" s="334"/>
      <c r="I67" s="333"/>
      <c r="J67" s="311">
        <v>137</v>
      </c>
      <c r="K67" s="310">
        <v>3</v>
      </c>
      <c r="L67" s="310">
        <v>14</v>
      </c>
      <c r="M67" s="338">
        <v>6740020040</v>
      </c>
      <c r="N67" s="308">
        <v>244</v>
      </c>
      <c r="O67" s="307">
        <v>30000</v>
      </c>
      <c r="P67" s="307">
        <v>30000</v>
      </c>
      <c r="Q67" s="306">
        <v>30000</v>
      </c>
    </row>
    <row r="68" spans="1:17" ht="15" customHeight="1" x14ac:dyDescent="0.25">
      <c r="A68" s="392" t="s">
        <v>216</v>
      </c>
      <c r="B68" s="391"/>
      <c r="C68" s="391"/>
      <c r="D68" s="391"/>
      <c r="E68" s="391"/>
      <c r="F68" s="391"/>
      <c r="G68" s="391"/>
      <c r="H68" s="391"/>
      <c r="I68" s="390"/>
      <c r="J68" s="322">
        <v>137</v>
      </c>
      <c r="K68" s="321">
        <v>4</v>
      </c>
      <c r="L68" s="321">
        <v>0</v>
      </c>
      <c r="M68" s="320">
        <v>0</v>
      </c>
      <c r="N68" s="319">
        <v>0</v>
      </c>
      <c r="O68" s="318">
        <f>O69</f>
        <v>5682664</v>
      </c>
      <c r="P68" s="318">
        <f>P69</f>
        <v>1222000</v>
      </c>
      <c r="Q68" s="318">
        <f>Q69</f>
        <v>1271000</v>
      </c>
    </row>
    <row r="69" spans="1:17" ht="17.25" customHeight="1" x14ac:dyDescent="0.25">
      <c r="A69" s="346"/>
      <c r="B69" s="331"/>
      <c r="C69" s="389" t="s">
        <v>215</v>
      </c>
      <c r="D69" s="388"/>
      <c r="E69" s="388"/>
      <c r="F69" s="388"/>
      <c r="G69" s="388"/>
      <c r="H69" s="388"/>
      <c r="I69" s="387"/>
      <c r="J69" s="322">
        <v>137</v>
      </c>
      <c r="K69" s="321">
        <v>4</v>
      </c>
      <c r="L69" s="321">
        <v>9</v>
      </c>
      <c r="M69" s="320">
        <v>0</v>
      </c>
      <c r="N69" s="319">
        <v>0</v>
      </c>
      <c r="O69" s="318">
        <f>O71</f>
        <v>5682664</v>
      </c>
      <c r="P69" s="318">
        <f>P71</f>
        <v>1222000</v>
      </c>
      <c r="Q69" s="317">
        <f>Q71</f>
        <v>1271000</v>
      </c>
    </row>
    <row r="70" spans="1:17" ht="78" customHeight="1" x14ac:dyDescent="0.25">
      <c r="A70" s="346"/>
      <c r="B70" s="331"/>
      <c r="C70" s="386"/>
      <c r="D70" s="351" t="s">
        <v>307</v>
      </c>
      <c r="E70" s="350"/>
      <c r="F70" s="350"/>
      <c r="G70" s="350"/>
      <c r="H70" s="350"/>
      <c r="I70" s="349"/>
      <c r="J70" s="311">
        <v>137</v>
      </c>
      <c r="K70" s="310">
        <v>4</v>
      </c>
      <c r="L70" s="310">
        <v>9</v>
      </c>
      <c r="M70" s="338">
        <v>6700000000</v>
      </c>
      <c r="N70" s="308">
        <v>0</v>
      </c>
      <c r="O70" s="307">
        <f>O71</f>
        <v>5682664</v>
      </c>
      <c r="P70" s="307">
        <f>P71</f>
        <v>1222000</v>
      </c>
      <c r="Q70" s="306">
        <f>Q71</f>
        <v>1271000</v>
      </c>
    </row>
    <row r="71" spans="1:17" ht="45" customHeight="1" x14ac:dyDescent="0.25">
      <c r="A71" s="346"/>
      <c r="B71" s="331"/>
      <c r="C71" s="330"/>
      <c r="D71" s="351" t="s">
        <v>260</v>
      </c>
      <c r="E71" s="350"/>
      <c r="F71" s="350"/>
      <c r="G71" s="350"/>
      <c r="H71" s="350"/>
      <c r="I71" s="349"/>
      <c r="J71" s="311">
        <v>137</v>
      </c>
      <c r="K71" s="310">
        <v>4</v>
      </c>
      <c r="L71" s="310">
        <v>9</v>
      </c>
      <c r="M71" s="338">
        <v>6750000000</v>
      </c>
      <c r="N71" s="308">
        <v>0</v>
      </c>
      <c r="O71" s="307">
        <f>O72+O76</f>
        <v>5682664</v>
      </c>
      <c r="P71" s="307">
        <f>P72</f>
        <v>1222000</v>
      </c>
      <c r="Q71" s="306">
        <f>Q72</f>
        <v>1271000</v>
      </c>
    </row>
    <row r="72" spans="1:17" ht="44.25" customHeight="1" x14ac:dyDescent="0.25">
      <c r="A72" s="346"/>
      <c r="B72" s="331"/>
      <c r="C72" s="330"/>
      <c r="D72" s="351" t="s">
        <v>259</v>
      </c>
      <c r="E72" s="350"/>
      <c r="F72" s="350"/>
      <c r="G72" s="350"/>
      <c r="H72" s="350"/>
      <c r="I72" s="349"/>
      <c r="J72" s="311">
        <v>137</v>
      </c>
      <c r="K72" s="310">
        <v>4</v>
      </c>
      <c r="L72" s="310">
        <v>9</v>
      </c>
      <c r="M72" s="338">
        <v>6750095280</v>
      </c>
      <c r="N72" s="308">
        <v>0</v>
      </c>
      <c r="O72" s="307">
        <f>O73</f>
        <v>2669388</v>
      </c>
      <c r="P72" s="307">
        <f>P73</f>
        <v>1222000</v>
      </c>
      <c r="Q72" s="306">
        <f>Q73</f>
        <v>1271000</v>
      </c>
    </row>
    <row r="73" spans="1:17" ht="32.25" customHeight="1" x14ac:dyDescent="0.25">
      <c r="A73" s="346"/>
      <c r="B73" s="331"/>
      <c r="C73" s="330"/>
      <c r="D73" s="329"/>
      <c r="E73" s="329"/>
      <c r="F73" s="337" t="s">
        <v>245</v>
      </c>
      <c r="G73" s="337"/>
      <c r="H73" s="337"/>
      <c r="I73" s="337"/>
      <c r="J73" s="311">
        <v>137</v>
      </c>
      <c r="K73" s="310">
        <v>4</v>
      </c>
      <c r="L73" s="310">
        <v>9</v>
      </c>
      <c r="M73" s="338">
        <v>6750095280</v>
      </c>
      <c r="N73" s="308" t="s">
        <v>244</v>
      </c>
      <c r="O73" s="307">
        <f>O74+O75</f>
        <v>2669388</v>
      </c>
      <c r="P73" s="307">
        <f>P74+P75</f>
        <v>1222000</v>
      </c>
      <c r="Q73" s="306">
        <f>Q74+Q75</f>
        <v>1271000</v>
      </c>
    </row>
    <row r="74" spans="1:17" ht="34.5" customHeight="1" x14ac:dyDescent="0.25">
      <c r="A74" s="346"/>
      <c r="B74" s="331"/>
      <c r="C74" s="330"/>
      <c r="D74" s="329"/>
      <c r="E74" s="377" t="s">
        <v>306</v>
      </c>
      <c r="F74" s="377"/>
      <c r="G74" s="377"/>
      <c r="H74" s="377"/>
      <c r="I74" s="377"/>
      <c r="J74" s="311">
        <v>137</v>
      </c>
      <c r="K74" s="310">
        <v>4</v>
      </c>
      <c r="L74" s="310">
        <v>9</v>
      </c>
      <c r="M74" s="338">
        <v>6750095280</v>
      </c>
      <c r="N74" s="308">
        <v>244</v>
      </c>
      <c r="O74" s="307">
        <v>2229388</v>
      </c>
      <c r="P74" s="307">
        <v>772000</v>
      </c>
      <c r="Q74" s="306">
        <v>811000</v>
      </c>
    </row>
    <row r="75" spans="1:17" ht="19.5" customHeight="1" x14ac:dyDescent="0.25">
      <c r="A75" s="332"/>
      <c r="B75" s="331"/>
      <c r="C75" s="330"/>
      <c r="D75" s="329"/>
      <c r="E75" s="335" t="s">
        <v>305</v>
      </c>
      <c r="F75" s="334"/>
      <c r="G75" s="334"/>
      <c r="H75" s="334"/>
      <c r="I75" s="333"/>
      <c r="J75" s="311">
        <v>137</v>
      </c>
      <c r="K75" s="310">
        <v>4</v>
      </c>
      <c r="L75" s="310">
        <v>9</v>
      </c>
      <c r="M75" s="338">
        <v>6750095280</v>
      </c>
      <c r="N75" s="308">
        <v>247</v>
      </c>
      <c r="O75" s="307">
        <v>440000</v>
      </c>
      <c r="P75" s="307">
        <v>450000</v>
      </c>
      <c r="Q75" s="306">
        <v>460000</v>
      </c>
    </row>
    <row r="76" spans="1:17" ht="90.75" customHeight="1" x14ac:dyDescent="0.25">
      <c r="A76" s="332"/>
      <c r="B76" s="331"/>
      <c r="C76" s="330"/>
      <c r="D76" s="335" t="s">
        <v>309</v>
      </c>
      <c r="E76" s="334"/>
      <c r="F76" s="334"/>
      <c r="G76" s="334"/>
      <c r="H76" s="334"/>
      <c r="I76" s="333"/>
      <c r="J76" s="311">
        <v>137</v>
      </c>
      <c r="K76" s="310">
        <v>4</v>
      </c>
      <c r="L76" s="310">
        <v>9</v>
      </c>
      <c r="M76" s="393" t="s">
        <v>256</v>
      </c>
      <c r="N76" s="308">
        <v>0</v>
      </c>
      <c r="O76" s="307">
        <f>O77</f>
        <v>3013276</v>
      </c>
      <c r="P76" s="307">
        <v>0</v>
      </c>
      <c r="Q76" s="306">
        <v>0</v>
      </c>
    </row>
    <row r="77" spans="1:17" ht="33.75" customHeight="1" x14ac:dyDescent="0.25">
      <c r="A77" s="332"/>
      <c r="B77" s="331"/>
      <c r="C77" s="330"/>
      <c r="D77" s="329"/>
      <c r="E77" s="335" t="s">
        <v>257</v>
      </c>
      <c r="F77" s="334"/>
      <c r="G77" s="334"/>
      <c r="H77" s="334"/>
      <c r="I77" s="333"/>
      <c r="J77" s="311">
        <v>137</v>
      </c>
      <c r="K77" s="310">
        <v>4</v>
      </c>
      <c r="L77" s="310">
        <v>9</v>
      </c>
      <c r="M77" s="393" t="s">
        <v>256</v>
      </c>
      <c r="N77" s="308">
        <v>240</v>
      </c>
      <c r="O77" s="307">
        <f>O78</f>
        <v>3013276</v>
      </c>
      <c r="P77" s="307">
        <v>0</v>
      </c>
      <c r="Q77" s="306">
        <v>0</v>
      </c>
    </row>
    <row r="78" spans="1:17" ht="19.5" customHeight="1" x14ac:dyDescent="0.25">
      <c r="A78" s="332"/>
      <c r="B78" s="331"/>
      <c r="C78" s="330"/>
      <c r="D78" s="329"/>
      <c r="E78" s="335" t="s">
        <v>306</v>
      </c>
      <c r="F78" s="334"/>
      <c r="G78" s="334"/>
      <c r="H78" s="334"/>
      <c r="I78" s="333"/>
      <c r="J78" s="311">
        <v>137</v>
      </c>
      <c r="K78" s="310">
        <v>4</v>
      </c>
      <c r="L78" s="310">
        <v>9</v>
      </c>
      <c r="M78" s="393" t="s">
        <v>256</v>
      </c>
      <c r="N78" s="308">
        <v>244</v>
      </c>
      <c r="O78" s="307">
        <v>3013276</v>
      </c>
      <c r="P78" s="307">
        <v>0</v>
      </c>
      <c r="Q78" s="306">
        <v>0</v>
      </c>
    </row>
    <row r="79" spans="1:17" ht="31.5" customHeight="1" x14ac:dyDescent="0.25">
      <c r="A79" s="392" t="s">
        <v>213</v>
      </c>
      <c r="B79" s="391"/>
      <c r="C79" s="391"/>
      <c r="D79" s="391"/>
      <c r="E79" s="391"/>
      <c r="F79" s="391"/>
      <c r="G79" s="391"/>
      <c r="H79" s="391"/>
      <c r="I79" s="390"/>
      <c r="J79" s="322">
        <v>137</v>
      </c>
      <c r="K79" s="321">
        <v>5</v>
      </c>
      <c r="L79" s="321">
        <v>0</v>
      </c>
      <c r="M79" s="320">
        <v>0</v>
      </c>
      <c r="N79" s="319">
        <v>0</v>
      </c>
      <c r="O79" s="318">
        <f>O80</f>
        <v>1622017.79</v>
      </c>
      <c r="P79" s="318">
        <f>P80</f>
        <v>2588910</v>
      </c>
      <c r="Q79" s="317">
        <f>Q80</f>
        <v>2358008</v>
      </c>
    </row>
    <row r="80" spans="1:17" ht="21.75" customHeight="1" x14ac:dyDescent="0.25">
      <c r="A80" s="346"/>
      <c r="B80" s="331"/>
      <c r="C80" s="389" t="s">
        <v>210</v>
      </c>
      <c r="D80" s="388"/>
      <c r="E80" s="388"/>
      <c r="F80" s="388"/>
      <c r="G80" s="388"/>
      <c r="H80" s="388"/>
      <c r="I80" s="387"/>
      <c r="J80" s="322">
        <v>137</v>
      </c>
      <c r="K80" s="321">
        <v>5</v>
      </c>
      <c r="L80" s="321">
        <v>3</v>
      </c>
      <c r="M80" s="320">
        <v>0</v>
      </c>
      <c r="N80" s="319">
        <v>0</v>
      </c>
      <c r="O80" s="318">
        <f>O81</f>
        <v>1622017.79</v>
      </c>
      <c r="P80" s="318">
        <f>P82</f>
        <v>2588910</v>
      </c>
      <c r="Q80" s="317">
        <f>Q82</f>
        <v>2358008</v>
      </c>
    </row>
    <row r="81" spans="1:17" ht="80.25" customHeight="1" x14ac:dyDescent="0.25">
      <c r="A81" s="346"/>
      <c r="B81" s="331"/>
      <c r="C81" s="386"/>
      <c r="D81" s="351" t="s">
        <v>307</v>
      </c>
      <c r="E81" s="350"/>
      <c r="F81" s="350"/>
      <c r="G81" s="350"/>
      <c r="H81" s="350"/>
      <c r="I81" s="349"/>
      <c r="J81" s="311">
        <v>137</v>
      </c>
      <c r="K81" s="310">
        <v>5</v>
      </c>
      <c r="L81" s="310">
        <v>3</v>
      </c>
      <c r="M81" s="309">
        <v>6700000000</v>
      </c>
      <c r="N81" s="308">
        <v>0</v>
      </c>
      <c r="O81" s="307">
        <f>O83+O86</f>
        <v>1622017.79</v>
      </c>
      <c r="P81" s="307">
        <f>P83</f>
        <v>2588910</v>
      </c>
      <c r="Q81" s="306">
        <f>Q83</f>
        <v>2358008</v>
      </c>
    </row>
    <row r="82" spans="1:17" ht="46.5" customHeight="1" x14ac:dyDescent="0.25">
      <c r="A82" s="346"/>
      <c r="B82" s="331"/>
      <c r="C82" s="330"/>
      <c r="D82" s="351" t="s">
        <v>255</v>
      </c>
      <c r="E82" s="350"/>
      <c r="F82" s="350"/>
      <c r="G82" s="350"/>
      <c r="H82" s="350"/>
      <c r="I82" s="349"/>
      <c r="J82" s="311">
        <v>137</v>
      </c>
      <c r="K82" s="310">
        <v>5</v>
      </c>
      <c r="L82" s="310">
        <v>3</v>
      </c>
      <c r="M82" s="338">
        <v>6760000000</v>
      </c>
      <c r="N82" s="308">
        <v>0</v>
      </c>
      <c r="O82" s="307">
        <f>O83</f>
        <v>704007.79</v>
      </c>
      <c r="P82" s="307">
        <f>P83</f>
        <v>2588910</v>
      </c>
      <c r="Q82" s="306">
        <f>Q83</f>
        <v>2358008</v>
      </c>
    </row>
    <row r="83" spans="1:17" ht="48" customHeight="1" x14ac:dyDescent="0.25">
      <c r="A83" s="346"/>
      <c r="B83" s="331"/>
      <c r="C83" s="330"/>
      <c r="D83" s="352"/>
      <c r="E83" s="351" t="s">
        <v>308</v>
      </c>
      <c r="F83" s="350"/>
      <c r="G83" s="350"/>
      <c r="H83" s="350"/>
      <c r="I83" s="349"/>
      <c r="J83" s="311">
        <v>137</v>
      </c>
      <c r="K83" s="310">
        <v>5</v>
      </c>
      <c r="L83" s="310">
        <v>3</v>
      </c>
      <c r="M83" s="338">
        <v>6760095310</v>
      </c>
      <c r="N83" s="308">
        <v>0</v>
      </c>
      <c r="O83" s="307">
        <f>O84</f>
        <v>704007.79</v>
      </c>
      <c r="P83" s="307">
        <f>P84</f>
        <v>2588910</v>
      </c>
      <c r="Q83" s="306">
        <f>Q84</f>
        <v>2358008</v>
      </c>
    </row>
    <row r="84" spans="1:17" ht="32.25" customHeight="1" x14ac:dyDescent="0.25">
      <c r="A84" s="346"/>
      <c r="B84" s="331"/>
      <c r="C84" s="330"/>
      <c r="D84" s="329"/>
      <c r="E84" s="329"/>
      <c r="F84" s="337" t="s">
        <v>245</v>
      </c>
      <c r="G84" s="337"/>
      <c r="H84" s="337"/>
      <c r="I84" s="337"/>
      <c r="J84" s="311">
        <v>137</v>
      </c>
      <c r="K84" s="310">
        <v>5</v>
      </c>
      <c r="L84" s="310">
        <v>3</v>
      </c>
      <c r="M84" s="338">
        <v>6760095310</v>
      </c>
      <c r="N84" s="308" t="s">
        <v>244</v>
      </c>
      <c r="O84" s="307">
        <f>O85</f>
        <v>704007.79</v>
      </c>
      <c r="P84" s="307">
        <f>P85</f>
        <v>2588910</v>
      </c>
      <c r="Q84" s="306">
        <f>Q85</f>
        <v>2358008</v>
      </c>
    </row>
    <row r="85" spans="1:17" ht="32.25" customHeight="1" x14ac:dyDescent="0.25">
      <c r="A85" s="346"/>
      <c r="B85" s="331"/>
      <c r="C85" s="330"/>
      <c r="D85" s="329"/>
      <c r="E85" s="329"/>
      <c r="F85" s="377" t="s">
        <v>306</v>
      </c>
      <c r="G85" s="377"/>
      <c r="H85" s="377"/>
      <c r="I85" s="377"/>
      <c r="J85" s="311">
        <v>137</v>
      </c>
      <c r="K85" s="310">
        <v>5</v>
      </c>
      <c r="L85" s="310">
        <v>3</v>
      </c>
      <c r="M85" s="325">
        <v>6760095310</v>
      </c>
      <c r="N85" s="308">
        <v>244</v>
      </c>
      <c r="O85" s="307">
        <v>704007.79</v>
      </c>
      <c r="P85" s="307">
        <v>2588910</v>
      </c>
      <c r="Q85" s="306">
        <v>2358008</v>
      </c>
    </row>
    <row r="86" spans="1:17" ht="32.25" customHeight="1" x14ac:dyDescent="0.25">
      <c r="A86" s="385"/>
      <c r="B86" s="331"/>
      <c r="C86" s="330"/>
      <c r="D86" s="335" t="s">
        <v>253</v>
      </c>
      <c r="E86" s="334"/>
      <c r="F86" s="334"/>
      <c r="G86" s="334"/>
      <c r="H86" s="334"/>
      <c r="I86" s="333"/>
      <c r="J86" s="311">
        <v>137</v>
      </c>
      <c r="K86" s="310">
        <v>5</v>
      </c>
      <c r="L86" s="310">
        <v>3</v>
      </c>
      <c r="M86" s="325">
        <v>6790000000</v>
      </c>
      <c r="N86" s="308">
        <v>0</v>
      </c>
      <c r="O86" s="307">
        <f>O87</f>
        <v>918010</v>
      </c>
      <c r="P86" s="307">
        <v>0</v>
      </c>
      <c r="Q86" s="306">
        <v>0</v>
      </c>
    </row>
    <row r="87" spans="1:17" ht="32.25" customHeight="1" x14ac:dyDescent="0.25">
      <c r="A87" s="332"/>
      <c r="B87" s="331"/>
      <c r="C87" s="330"/>
      <c r="D87" s="378"/>
      <c r="E87" s="335" t="s">
        <v>252</v>
      </c>
      <c r="F87" s="334"/>
      <c r="G87" s="334"/>
      <c r="H87" s="334"/>
      <c r="I87" s="333"/>
      <c r="J87" s="311">
        <v>137</v>
      </c>
      <c r="K87" s="310">
        <v>5</v>
      </c>
      <c r="L87" s="310">
        <v>3</v>
      </c>
      <c r="M87" s="376" t="s">
        <v>251</v>
      </c>
      <c r="N87" s="308">
        <v>0</v>
      </c>
      <c r="O87" s="307">
        <f>O88</f>
        <v>918010</v>
      </c>
      <c r="P87" s="307">
        <v>0</v>
      </c>
      <c r="Q87" s="306">
        <v>0</v>
      </c>
    </row>
    <row r="88" spans="1:17" ht="32.25" customHeight="1" x14ac:dyDescent="0.25">
      <c r="A88" s="332"/>
      <c r="B88" s="331"/>
      <c r="C88" s="384"/>
      <c r="D88" s="383"/>
      <c r="E88" s="383"/>
      <c r="F88" s="335" t="s">
        <v>245</v>
      </c>
      <c r="G88" s="334"/>
      <c r="H88" s="334"/>
      <c r="I88" s="333"/>
      <c r="J88" s="382">
        <v>137</v>
      </c>
      <c r="K88" s="381">
        <v>5</v>
      </c>
      <c r="L88" s="381">
        <v>3</v>
      </c>
      <c r="M88" s="376" t="s">
        <v>251</v>
      </c>
      <c r="N88" s="380">
        <v>240</v>
      </c>
      <c r="O88" s="379">
        <f>O89</f>
        <v>918010</v>
      </c>
      <c r="P88" s="307">
        <v>0</v>
      </c>
      <c r="Q88" s="306">
        <v>0</v>
      </c>
    </row>
    <row r="89" spans="1:17" s="375" customFormat="1" ht="32.25" customHeight="1" x14ac:dyDescent="0.25">
      <c r="A89" s="332"/>
      <c r="B89" s="331"/>
      <c r="C89" s="330"/>
      <c r="D89" s="378"/>
      <c r="E89" s="378"/>
      <c r="F89" s="377" t="s">
        <v>306</v>
      </c>
      <c r="G89" s="377"/>
      <c r="H89" s="377"/>
      <c r="I89" s="377"/>
      <c r="J89" s="311">
        <v>137</v>
      </c>
      <c r="K89" s="310">
        <v>5</v>
      </c>
      <c r="L89" s="310">
        <v>3</v>
      </c>
      <c r="M89" s="376" t="s">
        <v>251</v>
      </c>
      <c r="N89" s="308">
        <v>244</v>
      </c>
      <c r="O89" s="307">
        <v>918010</v>
      </c>
      <c r="P89" s="307">
        <v>0</v>
      </c>
      <c r="Q89" s="306">
        <v>0</v>
      </c>
    </row>
    <row r="90" spans="1:17" ht="15" customHeight="1" x14ac:dyDescent="0.25">
      <c r="A90" s="374" t="s">
        <v>209</v>
      </c>
      <c r="B90" s="373"/>
      <c r="C90" s="373"/>
      <c r="D90" s="373"/>
      <c r="E90" s="373"/>
      <c r="F90" s="373"/>
      <c r="G90" s="373"/>
      <c r="H90" s="373"/>
      <c r="I90" s="372"/>
      <c r="J90" s="371">
        <v>137</v>
      </c>
      <c r="K90" s="370">
        <v>8</v>
      </c>
      <c r="L90" s="370">
        <v>0</v>
      </c>
      <c r="M90" s="369">
        <v>0</v>
      </c>
      <c r="N90" s="368">
        <v>0</v>
      </c>
      <c r="O90" s="367">
        <f>O91</f>
        <v>2767609.76</v>
      </c>
      <c r="P90" s="366">
        <f>P91</f>
        <v>2740500</v>
      </c>
      <c r="Q90" s="365">
        <f>Q91</f>
        <v>2760500</v>
      </c>
    </row>
    <row r="91" spans="1:17" ht="15" customHeight="1" x14ac:dyDescent="0.25">
      <c r="A91" s="355"/>
      <c r="B91" s="354"/>
      <c r="C91" s="364" t="s">
        <v>250</v>
      </c>
      <c r="D91" s="363"/>
      <c r="E91" s="363"/>
      <c r="F91" s="363"/>
      <c r="G91" s="363"/>
      <c r="H91" s="363"/>
      <c r="I91" s="362"/>
      <c r="J91" s="361">
        <v>137</v>
      </c>
      <c r="K91" s="360">
        <v>8</v>
      </c>
      <c r="L91" s="360">
        <v>1</v>
      </c>
      <c r="M91" s="359">
        <v>0</v>
      </c>
      <c r="N91" s="358">
        <v>0</v>
      </c>
      <c r="O91" s="318">
        <f>O92</f>
        <v>2767609.76</v>
      </c>
      <c r="P91" s="357">
        <f>P92</f>
        <v>2740500</v>
      </c>
      <c r="Q91" s="356">
        <f>Q92</f>
        <v>2760500</v>
      </c>
    </row>
    <row r="92" spans="1:17" ht="78" customHeight="1" x14ac:dyDescent="0.25">
      <c r="A92" s="355"/>
      <c r="B92" s="354"/>
      <c r="C92" s="353"/>
      <c r="D92" s="351" t="s">
        <v>307</v>
      </c>
      <c r="E92" s="350"/>
      <c r="F92" s="350"/>
      <c r="G92" s="350"/>
      <c r="H92" s="350"/>
      <c r="I92" s="349"/>
      <c r="J92" s="311">
        <v>137</v>
      </c>
      <c r="K92" s="310">
        <v>8</v>
      </c>
      <c r="L92" s="310">
        <v>1</v>
      </c>
      <c r="M92" s="338">
        <v>6700000000</v>
      </c>
      <c r="N92" s="308">
        <v>0</v>
      </c>
      <c r="O92" s="307">
        <f>O93</f>
        <v>2767609.76</v>
      </c>
      <c r="P92" s="307">
        <f>P93</f>
        <v>2740500</v>
      </c>
      <c r="Q92" s="306">
        <f>Q93</f>
        <v>2760500</v>
      </c>
    </row>
    <row r="93" spans="1:17" ht="45" customHeight="1" x14ac:dyDescent="0.25">
      <c r="A93" s="346"/>
      <c r="B93" s="331"/>
      <c r="C93" s="330"/>
      <c r="D93" s="351" t="s">
        <v>249</v>
      </c>
      <c r="E93" s="350"/>
      <c r="F93" s="350"/>
      <c r="G93" s="350"/>
      <c r="H93" s="350"/>
      <c r="I93" s="349"/>
      <c r="J93" s="311">
        <v>137</v>
      </c>
      <c r="K93" s="310">
        <v>8</v>
      </c>
      <c r="L93" s="310">
        <v>1</v>
      </c>
      <c r="M93" s="338">
        <v>6770000000</v>
      </c>
      <c r="N93" s="308">
        <v>0</v>
      </c>
      <c r="O93" s="307">
        <f>O94+O98+O100</f>
        <v>2767609.76</v>
      </c>
      <c r="P93" s="307">
        <f>P94+P98</f>
        <v>2740500</v>
      </c>
      <c r="Q93" s="306">
        <f>Q94+Q98</f>
        <v>2760500</v>
      </c>
    </row>
    <row r="94" spans="1:17" ht="61.5" customHeight="1" x14ac:dyDescent="0.25">
      <c r="A94" s="346"/>
      <c r="B94" s="331"/>
      <c r="C94" s="330"/>
      <c r="D94" s="352"/>
      <c r="E94" s="351" t="s">
        <v>246</v>
      </c>
      <c r="F94" s="350"/>
      <c r="G94" s="350"/>
      <c r="H94" s="350"/>
      <c r="I94" s="349"/>
      <c r="J94" s="311">
        <v>137</v>
      </c>
      <c r="K94" s="310">
        <v>8</v>
      </c>
      <c r="L94" s="310">
        <v>1</v>
      </c>
      <c r="M94" s="338">
        <v>6770095220</v>
      </c>
      <c r="N94" s="308">
        <v>0</v>
      </c>
      <c r="O94" s="307">
        <f>O95</f>
        <v>647109.76</v>
      </c>
      <c r="P94" s="307">
        <f>P95</f>
        <v>620000</v>
      </c>
      <c r="Q94" s="306">
        <f>Q95</f>
        <v>640000</v>
      </c>
    </row>
    <row r="95" spans="1:17" ht="30.75" customHeight="1" x14ac:dyDescent="0.25">
      <c r="A95" s="346"/>
      <c r="B95" s="331"/>
      <c r="C95" s="330"/>
      <c r="D95" s="329"/>
      <c r="E95" s="329"/>
      <c r="F95" s="335" t="s">
        <v>245</v>
      </c>
      <c r="G95" s="334"/>
      <c r="H95" s="334"/>
      <c r="I95" s="333"/>
      <c r="J95" s="311">
        <v>137</v>
      </c>
      <c r="K95" s="310">
        <v>8</v>
      </c>
      <c r="L95" s="310">
        <v>1</v>
      </c>
      <c r="M95" s="338">
        <v>6770095220</v>
      </c>
      <c r="N95" s="308">
        <v>240</v>
      </c>
      <c r="O95" s="307">
        <f>O96+O97</f>
        <v>647109.76</v>
      </c>
      <c r="P95" s="307">
        <f>P96+P97</f>
        <v>620000</v>
      </c>
      <c r="Q95" s="307">
        <f>Q96+Q97</f>
        <v>640000</v>
      </c>
    </row>
    <row r="96" spans="1:17" ht="30" customHeight="1" x14ac:dyDescent="0.25">
      <c r="A96" s="346"/>
      <c r="B96" s="331"/>
      <c r="C96" s="330"/>
      <c r="D96" s="329"/>
      <c r="E96" s="329"/>
      <c r="F96" s="348" t="s">
        <v>306</v>
      </c>
      <c r="G96" s="348"/>
      <c r="H96" s="348"/>
      <c r="I96" s="348"/>
      <c r="J96" s="342">
        <v>137</v>
      </c>
      <c r="K96" s="341">
        <v>8</v>
      </c>
      <c r="L96" s="341">
        <v>1</v>
      </c>
      <c r="M96" s="338">
        <v>6770095220</v>
      </c>
      <c r="N96" s="340">
        <v>244</v>
      </c>
      <c r="O96" s="307">
        <v>414109.76</v>
      </c>
      <c r="P96" s="339">
        <v>385000</v>
      </c>
      <c r="Q96" s="347">
        <v>402000</v>
      </c>
    </row>
    <row r="97" spans="1:17" ht="19.5" customHeight="1" x14ac:dyDescent="0.25">
      <c r="A97" s="346"/>
      <c r="B97" s="331"/>
      <c r="C97" s="330"/>
      <c r="D97" s="329"/>
      <c r="E97" s="329"/>
      <c r="F97" s="345" t="s">
        <v>305</v>
      </c>
      <c r="G97" s="344"/>
      <c r="H97" s="344"/>
      <c r="I97" s="343"/>
      <c r="J97" s="342">
        <v>137</v>
      </c>
      <c r="K97" s="341">
        <v>8</v>
      </c>
      <c r="L97" s="341">
        <v>1</v>
      </c>
      <c r="M97" s="338">
        <v>6770095220</v>
      </c>
      <c r="N97" s="340">
        <v>247</v>
      </c>
      <c r="O97" s="307">
        <v>233000</v>
      </c>
      <c r="P97" s="339">
        <v>235000</v>
      </c>
      <c r="Q97" s="339">
        <v>238000</v>
      </c>
    </row>
    <row r="98" spans="1:17" ht="58.5" customHeight="1" x14ac:dyDescent="0.25">
      <c r="A98" s="332"/>
      <c r="B98" s="331"/>
      <c r="C98" s="330"/>
      <c r="D98" s="329"/>
      <c r="E98" s="329"/>
      <c r="F98" s="337" t="s">
        <v>304</v>
      </c>
      <c r="G98" s="337"/>
      <c r="H98" s="337"/>
      <c r="I98" s="337"/>
      <c r="J98" s="311">
        <v>137</v>
      </c>
      <c r="K98" s="310">
        <v>8</v>
      </c>
      <c r="L98" s="310">
        <v>1</v>
      </c>
      <c r="M98" s="338">
        <v>6770075080</v>
      </c>
      <c r="N98" s="308">
        <v>0</v>
      </c>
      <c r="O98" s="307">
        <f>O99</f>
        <v>1856200</v>
      </c>
      <c r="P98" s="307">
        <f>P99</f>
        <v>2120500</v>
      </c>
      <c r="Q98" s="307">
        <f>Q99</f>
        <v>2120500</v>
      </c>
    </row>
    <row r="99" spans="1:17" ht="21.75" customHeight="1" x14ac:dyDescent="0.25">
      <c r="A99" s="332"/>
      <c r="B99" s="331"/>
      <c r="C99" s="330"/>
      <c r="D99" s="329"/>
      <c r="E99" s="329"/>
      <c r="F99" s="337" t="s">
        <v>65</v>
      </c>
      <c r="G99" s="336"/>
      <c r="H99" s="336"/>
      <c r="I99" s="336"/>
      <c r="J99" s="311">
        <v>137</v>
      </c>
      <c r="K99" s="310">
        <v>8</v>
      </c>
      <c r="L99" s="310">
        <v>1</v>
      </c>
      <c r="M99" s="325">
        <v>6770075080</v>
      </c>
      <c r="N99" s="308">
        <v>540</v>
      </c>
      <c r="O99" s="307">
        <v>1856200</v>
      </c>
      <c r="P99" s="307">
        <v>2120500</v>
      </c>
      <c r="Q99" s="307">
        <v>2120500</v>
      </c>
    </row>
    <row r="100" spans="1:17" ht="30" customHeight="1" x14ac:dyDescent="0.25">
      <c r="A100" s="332"/>
      <c r="B100" s="331"/>
      <c r="C100" s="330"/>
      <c r="D100" s="329"/>
      <c r="E100" s="329"/>
      <c r="F100" s="335" t="s">
        <v>247</v>
      </c>
      <c r="G100" s="334"/>
      <c r="H100" s="334"/>
      <c r="I100" s="333"/>
      <c r="J100" s="311">
        <v>137</v>
      </c>
      <c r="K100" s="310">
        <v>8</v>
      </c>
      <c r="L100" s="310">
        <v>1</v>
      </c>
      <c r="M100" s="325">
        <v>6770087030</v>
      </c>
      <c r="N100" s="308">
        <v>0</v>
      </c>
      <c r="O100" s="307">
        <v>264300</v>
      </c>
      <c r="P100" s="307">
        <v>0</v>
      </c>
      <c r="Q100" s="307">
        <v>0</v>
      </c>
    </row>
    <row r="101" spans="1:17" ht="21.75" customHeight="1" x14ac:dyDescent="0.25">
      <c r="A101" s="332"/>
      <c r="B101" s="331"/>
      <c r="C101" s="330"/>
      <c r="D101" s="329"/>
      <c r="E101" s="329"/>
      <c r="F101" s="328" t="s">
        <v>65</v>
      </c>
      <c r="G101" s="327"/>
      <c r="H101" s="327"/>
      <c r="I101" s="326"/>
      <c r="J101" s="311">
        <v>137</v>
      </c>
      <c r="K101" s="310">
        <v>8</v>
      </c>
      <c r="L101" s="310">
        <v>1</v>
      </c>
      <c r="M101" s="325">
        <v>6770097030</v>
      </c>
      <c r="N101" s="308">
        <v>540</v>
      </c>
      <c r="O101" s="307">
        <v>264300</v>
      </c>
      <c r="P101" s="307">
        <v>0</v>
      </c>
      <c r="Q101" s="307">
        <v>0</v>
      </c>
    </row>
    <row r="102" spans="1:17" ht="18" customHeight="1" x14ac:dyDescent="0.25">
      <c r="A102" s="324" t="s">
        <v>243</v>
      </c>
      <c r="B102" s="324"/>
      <c r="C102" s="324"/>
      <c r="D102" s="324"/>
      <c r="E102" s="324"/>
      <c r="F102" s="324"/>
      <c r="G102" s="324"/>
      <c r="H102" s="324"/>
      <c r="I102" s="324"/>
      <c r="J102" s="322">
        <v>137</v>
      </c>
      <c r="K102" s="321">
        <v>10</v>
      </c>
      <c r="L102" s="321">
        <v>0</v>
      </c>
      <c r="M102" s="320">
        <v>0</v>
      </c>
      <c r="N102" s="319">
        <v>0</v>
      </c>
      <c r="O102" s="318">
        <f>O105</f>
        <v>175200</v>
      </c>
      <c r="P102" s="318">
        <f>P103</f>
        <v>180000</v>
      </c>
      <c r="Q102" s="317">
        <f>Q103</f>
        <v>182000</v>
      </c>
    </row>
    <row r="103" spans="1:17" ht="18" customHeight="1" x14ac:dyDescent="0.25">
      <c r="A103" s="314"/>
      <c r="B103" s="314"/>
      <c r="C103" s="314"/>
      <c r="D103" s="314"/>
      <c r="E103" s="314"/>
      <c r="F103" s="324" t="s">
        <v>242</v>
      </c>
      <c r="G103" s="323"/>
      <c r="H103" s="323"/>
      <c r="I103" s="323"/>
      <c r="J103" s="322">
        <v>137</v>
      </c>
      <c r="K103" s="321">
        <v>10</v>
      </c>
      <c r="L103" s="321">
        <v>1</v>
      </c>
      <c r="M103" s="320">
        <v>0</v>
      </c>
      <c r="N103" s="319">
        <v>0</v>
      </c>
      <c r="O103" s="318">
        <f>O108</f>
        <v>175200</v>
      </c>
      <c r="P103" s="318">
        <f>P108</f>
        <v>180000</v>
      </c>
      <c r="Q103" s="317">
        <f>Q108</f>
        <v>182000</v>
      </c>
    </row>
    <row r="104" spans="1:17" ht="58.5" customHeight="1" x14ac:dyDescent="0.25">
      <c r="A104" s="314"/>
      <c r="B104" s="314"/>
      <c r="C104" s="314"/>
      <c r="D104" s="314"/>
      <c r="E104" s="314"/>
      <c r="F104" s="313" t="s">
        <v>303</v>
      </c>
      <c r="G104" s="316"/>
      <c r="H104" s="316"/>
      <c r="I104" s="316"/>
      <c r="J104" s="311">
        <v>137</v>
      </c>
      <c r="K104" s="310">
        <v>10</v>
      </c>
      <c r="L104" s="310">
        <v>1</v>
      </c>
      <c r="M104" s="309">
        <v>6700000000</v>
      </c>
      <c r="N104" s="308">
        <v>0</v>
      </c>
      <c r="O104" s="307">
        <f>O107</f>
        <v>175200</v>
      </c>
      <c r="P104" s="307">
        <f>P107</f>
        <v>180000</v>
      </c>
      <c r="Q104" s="306">
        <f>Q107</f>
        <v>182000</v>
      </c>
    </row>
    <row r="105" spans="1:17" ht="29.25" customHeight="1" x14ac:dyDescent="0.25">
      <c r="A105" s="314"/>
      <c r="B105" s="314"/>
      <c r="C105" s="314"/>
      <c r="D105" s="314"/>
      <c r="E105" s="314"/>
      <c r="F105" s="313" t="s">
        <v>302</v>
      </c>
      <c r="G105" s="312"/>
      <c r="H105" s="312"/>
      <c r="I105" s="312"/>
      <c r="J105" s="311">
        <v>137</v>
      </c>
      <c r="K105" s="310">
        <v>10</v>
      </c>
      <c r="L105" s="310">
        <v>1</v>
      </c>
      <c r="M105" s="309">
        <v>6710000000</v>
      </c>
      <c r="N105" s="308">
        <v>0</v>
      </c>
      <c r="O105" s="307">
        <f>O108</f>
        <v>175200</v>
      </c>
      <c r="P105" s="307">
        <f>P108</f>
        <v>180000</v>
      </c>
      <c r="Q105" s="306">
        <f>Q108</f>
        <v>182000</v>
      </c>
    </row>
    <row r="106" spans="1:17" ht="48" customHeight="1" x14ac:dyDescent="0.25">
      <c r="A106" s="314"/>
      <c r="B106" s="314"/>
      <c r="C106" s="315"/>
      <c r="D106" s="313" t="s">
        <v>239</v>
      </c>
      <c r="E106" s="312"/>
      <c r="F106" s="312"/>
      <c r="G106" s="312"/>
      <c r="H106" s="312"/>
      <c r="I106" s="312"/>
      <c r="J106" s="311">
        <v>137</v>
      </c>
      <c r="K106" s="310">
        <v>10</v>
      </c>
      <c r="L106" s="310">
        <v>1</v>
      </c>
      <c r="M106" s="309">
        <v>6710025050</v>
      </c>
      <c r="N106" s="308">
        <v>0</v>
      </c>
      <c r="O106" s="307">
        <f>O108</f>
        <v>175200</v>
      </c>
      <c r="P106" s="307">
        <f>P108</f>
        <v>180000</v>
      </c>
      <c r="Q106" s="306">
        <f>Q108</f>
        <v>182000</v>
      </c>
    </row>
    <row r="107" spans="1:17" ht="37.5" customHeight="1" x14ac:dyDescent="0.25">
      <c r="A107" s="314"/>
      <c r="B107" s="314"/>
      <c r="C107" s="315"/>
      <c r="D107" s="315"/>
      <c r="E107" s="312" t="s">
        <v>238</v>
      </c>
      <c r="F107" s="312"/>
      <c r="G107" s="312"/>
      <c r="H107" s="312"/>
      <c r="I107" s="312"/>
      <c r="J107" s="311">
        <v>137</v>
      </c>
      <c r="K107" s="310">
        <v>10</v>
      </c>
      <c r="L107" s="310">
        <v>1</v>
      </c>
      <c r="M107" s="309">
        <v>6710025050</v>
      </c>
      <c r="N107" s="308">
        <v>310</v>
      </c>
      <c r="O107" s="307">
        <f>O108</f>
        <v>175200</v>
      </c>
      <c r="P107" s="307">
        <f>P108</f>
        <v>180000</v>
      </c>
      <c r="Q107" s="306">
        <f>Q108</f>
        <v>182000</v>
      </c>
    </row>
    <row r="108" spans="1:17" ht="18" customHeight="1" x14ac:dyDescent="0.25">
      <c r="A108" s="314"/>
      <c r="B108" s="314"/>
      <c r="C108" s="314"/>
      <c r="D108" s="313" t="s">
        <v>301</v>
      </c>
      <c r="E108" s="312"/>
      <c r="F108" s="312"/>
      <c r="G108" s="312"/>
      <c r="H108" s="312"/>
      <c r="I108" s="312"/>
      <c r="J108" s="311">
        <v>137</v>
      </c>
      <c r="K108" s="310">
        <v>10</v>
      </c>
      <c r="L108" s="310">
        <v>1</v>
      </c>
      <c r="M108" s="309">
        <v>6710025050</v>
      </c>
      <c r="N108" s="308">
        <v>312</v>
      </c>
      <c r="O108" s="307">
        <v>175200</v>
      </c>
      <c r="P108" s="307">
        <v>180000</v>
      </c>
      <c r="Q108" s="306">
        <v>182000</v>
      </c>
    </row>
    <row r="109" spans="1:17" ht="15.75" customHeight="1" thickBot="1" x14ac:dyDescent="0.3">
      <c r="A109" s="305"/>
      <c r="B109" s="304" t="s">
        <v>300</v>
      </c>
      <c r="C109" s="303"/>
      <c r="D109" s="303"/>
      <c r="E109" s="303"/>
      <c r="F109" s="303"/>
      <c r="G109" s="303"/>
      <c r="H109" s="303"/>
      <c r="I109" s="302"/>
      <c r="J109" s="301"/>
      <c r="K109" s="301"/>
      <c r="L109" s="301"/>
      <c r="M109" s="300"/>
      <c r="N109" s="300"/>
      <c r="O109" s="299">
        <f>O102+O90+O79+O68+O55+O45+O9</f>
        <v>14936074</v>
      </c>
      <c r="P109" s="299">
        <f>P9+P45+P55+P68+P79+P90+P102</f>
        <v>11397900</v>
      </c>
      <c r="Q109" s="299">
        <f>Q9+Q45+Q55+Q68+Q79+Q90+Q102</f>
        <v>11251900</v>
      </c>
    </row>
    <row r="113" spans="8:8" x14ac:dyDescent="0.25">
      <c r="H113" s="298"/>
    </row>
  </sheetData>
  <mergeCells count="104">
    <mergeCell ref="D47:I47"/>
    <mergeCell ref="C46:I46"/>
    <mergeCell ref="F37:I37"/>
    <mergeCell ref="F38:I38"/>
    <mergeCell ref="D36:I36"/>
    <mergeCell ref="F39:I39"/>
    <mergeCell ref="F44:I44"/>
    <mergeCell ref="D40:I40"/>
    <mergeCell ref="F41:I41"/>
    <mergeCell ref="F42:I42"/>
    <mergeCell ref="F27:I27"/>
    <mergeCell ref="F26:I26"/>
    <mergeCell ref="F34:I34"/>
    <mergeCell ref="F35:I35"/>
    <mergeCell ref="F43:I43"/>
    <mergeCell ref="A45:I45"/>
    <mergeCell ref="F32:I32"/>
    <mergeCell ref="F33:I33"/>
    <mergeCell ref="F28:I28"/>
    <mergeCell ref="F30:I30"/>
    <mergeCell ref="C17:I17"/>
    <mergeCell ref="F29:I29"/>
    <mergeCell ref="D31:I31"/>
    <mergeCell ref="F23:I23"/>
    <mergeCell ref="F24:I24"/>
    <mergeCell ref="F25:I25"/>
    <mergeCell ref="A7:I7"/>
    <mergeCell ref="A9:I9"/>
    <mergeCell ref="C10:I10"/>
    <mergeCell ref="F16:I16"/>
    <mergeCell ref="E20:I20"/>
    <mergeCell ref="A8:I8"/>
    <mergeCell ref="A4:Q5"/>
    <mergeCell ref="F14:I14"/>
    <mergeCell ref="F22:I22"/>
    <mergeCell ref="F12:I12"/>
    <mergeCell ref="D18:I18"/>
    <mergeCell ref="D11:I11"/>
    <mergeCell ref="E13:I13"/>
    <mergeCell ref="F21:I21"/>
    <mergeCell ref="D19:I19"/>
    <mergeCell ref="F15:I15"/>
    <mergeCell ref="F52:I52"/>
    <mergeCell ref="F54:I54"/>
    <mergeCell ref="F49:I49"/>
    <mergeCell ref="D58:I58"/>
    <mergeCell ref="E59:I59"/>
    <mergeCell ref="C80:I80"/>
    <mergeCell ref="A79:I79"/>
    <mergeCell ref="E75:I75"/>
    <mergeCell ref="D76:I76"/>
    <mergeCell ref="A102:I102"/>
    <mergeCell ref="D108:I108"/>
    <mergeCell ref="F104:I104"/>
    <mergeCell ref="E107:I107"/>
    <mergeCell ref="F103:I103"/>
    <mergeCell ref="F98:I98"/>
    <mergeCell ref="D48:I48"/>
    <mergeCell ref="F51:I51"/>
    <mergeCell ref="F50:I50"/>
    <mergeCell ref="F53:I53"/>
    <mergeCell ref="A55:I55"/>
    <mergeCell ref="B109:I109"/>
    <mergeCell ref="D93:I93"/>
    <mergeCell ref="F99:I99"/>
    <mergeCell ref="F105:I105"/>
    <mergeCell ref="D106:I106"/>
    <mergeCell ref="D70:I70"/>
    <mergeCell ref="F67:I67"/>
    <mergeCell ref="E74:I74"/>
    <mergeCell ref="A68:I68"/>
    <mergeCell ref="D72:I72"/>
    <mergeCell ref="C69:I69"/>
    <mergeCell ref="D71:I71"/>
    <mergeCell ref="F73:I73"/>
    <mergeCell ref="F66:I66"/>
    <mergeCell ref="F65:I65"/>
    <mergeCell ref="C56:I56"/>
    <mergeCell ref="F64:I64"/>
    <mergeCell ref="D57:I57"/>
    <mergeCell ref="F63:I63"/>
    <mergeCell ref="F61:I61"/>
    <mergeCell ref="F62:I62"/>
    <mergeCell ref="F60:I60"/>
    <mergeCell ref="E83:I83"/>
    <mergeCell ref="F84:I84"/>
    <mergeCell ref="D92:I92"/>
    <mergeCell ref="C91:I91"/>
    <mergeCell ref="A90:I90"/>
    <mergeCell ref="E77:I77"/>
    <mergeCell ref="E78:I78"/>
    <mergeCell ref="D82:I82"/>
    <mergeCell ref="D81:I81"/>
    <mergeCell ref="F85:I85"/>
    <mergeCell ref="F101:I101"/>
    <mergeCell ref="F100:I100"/>
    <mergeCell ref="F97:I97"/>
    <mergeCell ref="E87:I87"/>
    <mergeCell ref="D86:I86"/>
    <mergeCell ref="F88:I88"/>
    <mergeCell ref="F89:I89"/>
    <mergeCell ref="F95:I95"/>
    <mergeCell ref="E94:I94"/>
    <mergeCell ref="F96:I96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/>
  </sheetViews>
  <sheetFormatPr defaultRowHeight="14.25" x14ac:dyDescent="0.2"/>
  <cols>
    <col min="1" max="1" width="1.85546875" customWidth="1"/>
    <col min="2" max="2" width="0.7109375" style="476" customWidth="1"/>
    <col min="3" max="3" width="1.42578125" style="476" customWidth="1"/>
    <col min="4" max="6" width="9.140625" style="476"/>
    <col min="7" max="7" width="5.28515625" style="476" customWidth="1"/>
    <col min="8" max="11" width="9.140625" style="476" hidden="1" customWidth="1"/>
    <col min="12" max="12" width="12.85546875" style="476" customWidth="1"/>
    <col min="13" max="13" width="6.42578125" style="476" customWidth="1"/>
    <col min="14" max="14" width="6.7109375" style="476" customWidth="1"/>
    <col min="15" max="15" width="7.28515625" style="476" customWidth="1"/>
    <col min="16" max="18" width="14.28515625" style="476" customWidth="1"/>
    <col min="19" max="19" width="14.28515625" customWidth="1"/>
  </cols>
  <sheetData>
    <row r="1" spans="1:21" x14ac:dyDescent="0.2">
      <c r="Q1" s="143" t="s">
        <v>331</v>
      </c>
      <c r="R1" s="477"/>
    </row>
    <row r="2" spans="1:21" x14ac:dyDescent="0.2">
      <c r="Q2" s="143" t="s">
        <v>200</v>
      </c>
      <c r="R2" s="477"/>
    </row>
    <row r="3" spans="1:21" x14ac:dyDescent="0.2">
      <c r="Q3" s="143" t="s">
        <v>332</v>
      </c>
      <c r="R3" s="477"/>
    </row>
    <row r="4" spans="1:21" x14ac:dyDescent="0.2">
      <c r="Q4" s="142" t="s">
        <v>34</v>
      </c>
      <c r="R4" s="477"/>
    </row>
    <row r="5" spans="1:21" x14ac:dyDescent="0.2">
      <c r="Q5" s="142"/>
      <c r="R5" s="477"/>
    </row>
    <row r="7" spans="1:21" ht="51" customHeight="1" x14ac:dyDescent="0.2">
      <c r="A7" s="478" t="s">
        <v>333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9"/>
      <c r="T7" s="479"/>
      <c r="U7" s="479"/>
    </row>
    <row r="8" spans="1:21" ht="15" thickBot="1" x14ac:dyDescent="0.25"/>
    <row r="9" spans="1:21" ht="15.75" customHeight="1" thickBot="1" x14ac:dyDescent="0.25">
      <c r="B9" s="480" t="s">
        <v>296</v>
      </c>
      <c r="C9" s="481"/>
      <c r="D9" s="481"/>
      <c r="E9" s="481"/>
      <c r="F9" s="481"/>
      <c r="G9" s="481"/>
      <c r="H9" s="481"/>
      <c r="I9" s="481"/>
      <c r="J9" s="481"/>
      <c r="K9" s="482"/>
      <c r="L9" s="483" t="s">
        <v>325</v>
      </c>
      <c r="M9" s="483" t="s">
        <v>230</v>
      </c>
      <c r="N9" s="483" t="s">
        <v>229</v>
      </c>
      <c r="O9" s="483" t="s">
        <v>324</v>
      </c>
      <c r="P9" s="484">
        <v>2021</v>
      </c>
      <c r="Q9" s="485">
        <v>2022</v>
      </c>
      <c r="R9" s="485">
        <v>2023</v>
      </c>
    </row>
    <row r="10" spans="1:21" ht="8.25" customHeight="1" thickBot="1" x14ac:dyDescent="0.25">
      <c r="B10" s="486"/>
      <c r="C10" s="487"/>
      <c r="D10" s="487"/>
      <c r="E10" s="487"/>
      <c r="F10" s="487"/>
      <c r="G10" s="487"/>
      <c r="H10" s="487"/>
      <c r="I10" s="487"/>
      <c r="J10" s="487"/>
      <c r="K10" s="488"/>
      <c r="L10" s="483"/>
      <c r="M10" s="483"/>
      <c r="N10" s="483"/>
      <c r="O10" s="483"/>
      <c r="P10" s="484"/>
      <c r="Q10" s="485"/>
      <c r="R10" s="485"/>
    </row>
    <row r="11" spans="1:21" ht="76.5" customHeight="1" x14ac:dyDescent="0.2">
      <c r="B11" s="489" t="s">
        <v>307</v>
      </c>
      <c r="C11" s="489"/>
      <c r="D11" s="489"/>
      <c r="E11" s="489"/>
      <c r="F11" s="489"/>
      <c r="G11" s="489"/>
      <c r="H11" s="489"/>
      <c r="I11" s="489"/>
      <c r="J11" s="489"/>
      <c r="K11" s="490"/>
      <c r="L11" s="491" t="s">
        <v>334</v>
      </c>
      <c r="M11" s="492">
        <v>0</v>
      </c>
      <c r="N11" s="492">
        <v>0</v>
      </c>
      <c r="O11" s="493">
        <v>0</v>
      </c>
      <c r="P11" s="494">
        <f>P12+P32+P38+P43+P48+P58+P63+P76+P81</f>
        <v>14936073.999999998</v>
      </c>
      <c r="Q11" s="494">
        <f>Q12+Q32+Q38+Q43+Q48+Q58+Q63+Q76+Q81</f>
        <v>11397900</v>
      </c>
      <c r="R11" s="495">
        <f>R12+R32+R38+R43+R48+R58+R63+R76+R81</f>
        <v>11251900</v>
      </c>
    </row>
    <row r="12" spans="1:21" ht="38.25" customHeight="1" x14ac:dyDescent="0.2">
      <c r="B12" s="496"/>
      <c r="C12" s="497" t="s">
        <v>321</v>
      </c>
      <c r="D12" s="497"/>
      <c r="E12" s="497"/>
      <c r="F12" s="497"/>
      <c r="G12" s="497"/>
      <c r="H12" s="497"/>
      <c r="I12" s="497"/>
      <c r="J12" s="497"/>
      <c r="K12" s="498"/>
      <c r="L12" s="499" t="s">
        <v>335</v>
      </c>
      <c r="M12" s="500">
        <v>0</v>
      </c>
      <c r="N12" s="500">
        <v>0</v>
      </c>
      <c r="O12" s="501">
        <v>0</v>
      </c>
      <c r="P12" s="502">
        <f>P16+P20+P21+P22+P23+P27+P31</f>
        <v>4185214.95</v>
      </c>
      <c r="Q12" s="502">
        <f>Q16+Q20+Q21+Q22+Q23+Q27+Q31</f>
        <v>4165690</v>
      </c>
      <c r="R12" s="503">
        <f>R16+R20+R21+R22+R23+R27+R31</f>
        <v>4170992</v>
      </c>
    </row>
    <row r="13" spans="1:21" ht="18" customHeight="1" x14ac:dyDescent="0.2">
      <c r="B13" s="504" t="s">
        <v>284</v>
      </c>
      <c r="C13" s="504"/>
      <c r="D13" s="504"/>
      <c r="E13" s="504"/>
      <c r="F13" s="504"/>
      <c r="G13" s="504"/>
      <c r="H13" s="504"/>
      <c r="I13" s="504"/>
      <c r="J13" s="504"/>
      <c r="K13" s="505"/>
      <c r="L13" s="499" t="s">
        <v>336</v>
      </c>
      <c r="M13" s="500">
        <v>0</v>
      </c>
      <c r="N13" s="500">
        <v>0</v>
      </c>
      <c r="O13" s="501" t="s">
        <v>337</v>
      </c>
      <c r="P13" s="502">
        <v>968569.6</v>
      </c>
      <c r="Q13" s="502">
        <v>969990</v>
      </c>
      <c r="R13" s="503">
        <v>971292</v>
      </c>
    </row>
    <row r="14" spans="1:21" ht="15" customHeight="1" x14ac:dyDescent="0.2">
      <c r="B14" s="506" t="s">
        <v>287</v>
      </c>
      <c r="C14" s="506"/>
      <c r="D14" s="506"/>
      <c r="E14" s="506"/>
      <c r="F14" s="506"/>
      <c r="G14" s="506"/>
      <c r="H14" s="506"/>
      <c r="I14" s="506"/>
      <c r="J14" s="506"/>
      <c r="K14" s="507"/>
      <c r="L14" s="508" t="s">
        <v>336</v>
      </c>
      <c r="M14" s="509">
        <v>1</v>
      </c>
      <c r="N14" s="509">
        <v>0</v>
      </c>
      <c r="O14" s="510" t="s">
        <v>337</v>
      </c>
      <c r="P14" s="511">
        <v>968569.6</v>
      </c>
      <c r="Q14" s="511">
        <v>969990</v>
      </c>
      <c r="R14" s="512">
        <v>971292</v>
      </c>
    </row>
    <row r="15" spans="1:21" ht="36" customHeight="1" x14ac:dyDescent="0.2">
      <c r="B15" s="506" t="s">
        <v>286</v>
      </c>
      <c r="C15" s="506"/>
      <c r="D15" s="506"/>
      <c r="E15" s="506"/>
      <c r="F15" s="506"/>
      <c r="G15" s="506"/>
      <c r="H15" s="506"/>
      <c r="I15" s="506"/>
      <c r="J15" s="506"/>
      <c r="K15" s="507"/>
      <c r="L15" s="508" t="s">
        <v>336</v>
      </c>
      <c r="M15" s="509">
        <v>1</v>
      </c>
      <c r="N15" s="509">
        <v>2</v>
      </c>
      <c r="O15" s="510" t="s">
        <v>337</v>
      </c>
      <c r="P15" s="511">
        <v>968569.6</v>
      </c>
      <c r="Q15" s="511">
        <v>969990</v>
      </c>
      <c r="R15" s="512">
        <v>971292</v>
      </c>
    </row>
    <row r="16" spans="1:21" ht="26.25" customHeight="1" x14ac:dyDescent="0.2">
      <c r="B16" s="506" t="s">
        <v>266</v>
      </c>
      <c r="C16" s="506"/>
      <c r="D16" s="506"/>
      <c r="E16" s="506"/>
      <c r="F16" s="506"/>
      <c r="G16" s="506"/>
      <c r="H16" s="506"/>
      <c r="I16" s="506"/>
      <c r="J16" s="506"/>
      <c r="K16" s="507"/>
      <c r="L16" s="508" t="s">
        <v>336</v>
      </c>
      <c r="M16" s="509">
        <v>1</v>
      </c>
      <c r="N16" s="509">
        <v>2</v>
      </c>
      <c r="O16" s="510" t="s">
        <v>265</v>
      </c>
      <c r="P16" s="511">
        <v>968569.6</v>
      </c>
      <c r="Q16" s="511">
        <v>969990</v>
      </c>
      <c r="R16" s="512">
        <v>971292</v>
      </c>
    </row>
    <row r="17" spans="2:18" ht="12.75" x14ac:dyDescent="0.2">
      <c r="B17" s="504" t="s">
        <v>281</v>
      </c>
      <c r="C17" s="504"/>
      <c r="D17" s="504"/>
      <c r="E17" s="504"/>
      <c r="F17" s="504"/>
      <c r="G17" s="504"/>
      <c r="H17" s="504"/>
      <c r="I17" s="504"/>
      <c r="J17" s="504"/>
      <c r="K17" s="505"/>
      <c r="L17" s="499" t="s">
        <v>338</v>
      </c>
      <c r="M17" s="500">
        <v>0</v>
      </c>
      <c r="N17" s="500">
        <v>0</v>
      </c>
      <c r="O17" s="501" t="s">
        <v>337</v>
      </c>
      <c r="P17" s="502">
        <v>2986645.35</v>
      </c>
      <c r="Q17" s="502">
        <v>2960900</v>
      </c>
      <c r="R17" s="503">
        <v>2962900</v>
      </c>
    </row>
    <row r="18" spans="2:18" ht="12.75" x14ac:dyDescent="0.2">
      <c r="B18" s="506" t="s">
        <v>287</v>
      </c>
      <c r="C18" s="506"/>
      <c r="D18" s="506"/>
      <c r="E18" s="506"/>
      <c r="F18" s="506"/>
      <c r="G18" s="506"/>
      <c r="H18" s="506"/>
      <c r="I18" s="506"/>
      <c r="J18" s="506"/>
      <c r="K18" s="507"/>
      <c r="L18" s="508" t="s">
        <v>338</v>
      </c>
      <c r="M18" s="509">
        <v>1</v>
      </c>
      <c r="N18" s="509">
        <v>0</v>
      </c>
      <c r="O18" s="510">
        <v>0</v>
      </c>
      <c r="P18" s="511">
        <v>2986645.35</v>
      </c>
      <c r="Q18" s="511">
        <v>2960900</v>
      </c>
      <c r="R18" s="512">
        <v>2962900</v>
      </c>
    </row>
    <row r="19" spans="2:18" ht="12.75" x14ac:dyDescent="0.2">
      <c r="B19" s="506" t="s">
        <v>283</v>
      </c>
      <c r="C19" s="506"/>
      <c r="D19" s="506"/>
      <c r="E19" s="506"/>
      <c r="F19" s="506"/>
      <c r="G19" s="506"/>
      <c r="H19" s="506"/>
      <c r="I19" s="506"/>
      <c r="J19" s="506"/>
      <c r="K19" s="507"/>
      <c r="L19" s="508" t="s">
        <v>338</v>
      </c>
      <c r="M19" s="509">
        <v>1</v>
      </c>
      <c r="N19" s="509">
        <v>4</v>
      </c>
      <c r="O19" s="510" t="s">
        <v>337</v>
      </c>
      <c r="P19" s="511">
        <v>2986645.35</v>
      </c>
      <c r="Q19" s="511">
        <v>2960900</v>
      </c>
      <c r="R19" s="512">
        <v>2962900</v>
      </c>
    </row>
    <row r="20" spans="2:18" ht="12.75" x14ac:dyDescent="0.2">
      <c r="B20" s="506" t="s">
        <v>266</v>
      </c>
      <c r="C20" s="506"/>
      <c r="D20" s="506"/>
      <c r="E20" s="506"/>
      <c r="F20" s="506"/>
      <c r="G20" s="506"/>
      <c r="H20" s="506"/>
      <c r="I20" s="506"/>
      <c r="J20" s="506"/>
      <c r="K20" s="507"/>
      <c r="L20" s="508" t="s">
        <v>338</v>
      </c>
      <c r="M20" s="509">
        <v>1</v>
      </c>
      <c r="N20" s="509">
        <v>4</v>
      </c>
      <c r="O20" s="510" t="s">
        <v>265</v>
      </c>
      <c r="P20" s="511">
        <v>2288970.35</v>
      </c>
      <c r="Q20" s="511">
        <v>2343600</v>
      </c>
      <c r="R20" s="512">
        <v>2343600</v>
      </c>
    </row>
    <row r="21" spans="2:18" ht="12.75" x14ac:dyDescent="0.2">
      <c r="B21" s="506" t="s">
        <v>257</v>
      </c>
      <c r="C21" s="506"/>
      <c r="D21" s="506"/>
      <c r="E21" s="506"/>
      <c r="F21" s="506"/>
      <c r="G21" s="506"/>
      <c r="H21" s="506"/>
      <c r="I21" s="506"/>
      <c r="J21" s="506"/>
      <c r="K21" s="507"/>
      <c r="L21" s="508" t="s">
        <v>338</v>
      </c>
      <c r="M21" s="509">
        <v>1</v>
      </c>
      <c r="N21" s="509">
        <v>4</v>
      </c>
      <c r="O21" s="510" t="s">
        <v>244</v>
      </c>
      <c r="P21" s="511">
        <v>512375</v>
      </c>
      <c r="Q21" s="511">
        <v>515000</v>
      </c>
      <c r="R21" s="512">
        <v>517000</v>
      </c>
    </row>
    <row r="22" spans="2:18" ht="12.75" x14ac:dyDescent="0.2">
      <c r="B22" s="506" t="s">
        <v>65</v>
      </c>
      <c r="C22" s="506"/>
      <c r="D22" s="506"/>
      <c r="E22" s="506"/>
      <c r="F22" s="506"/>
      <c r="G22" s="506"/>
      <c r="H22" s="506"/>
      <c r="I22" s="506"/>
      <c r="J22" s="506"/>
      <c r="K22" s="507"/>
      <c r="L22" s="508" t="s">
        <v>338</v>
      </c>
      <c r="M22" s="509">
        <v>1</v>
      </c>
      <c r="N22" s="509">
        <v>4</v>
      </c>
      <c r="O22" s="510" t="s">
        <v>280</v>
      </c>
      <c r="P22" s="511">
        <v>22300</v>
      </c>
      <c r="Q22" s="511">
        <v>22300</v>
      </c>
      <c r="R22" s="512">
        <v>22300</v>
      </c>
    </row>
    <row r="23" spans="2:18" ht="12.75" x14ac:dyDescent="0.2">
      <c r="B23" s="506" t="s">
        <v>279</v>
      </c>
      <c r="C23" s="506"/>
      <c r="D23" s="506"/>
      <c r="E23" s="506"/>
      <c r="F23" s="506"/>
      <c r="G23" s="506"/>
      <c r="H23" s="506"/>
      <c r="I23" s="506"/>
      <c r="J23" s="506"/>
      <c r="K23" s="507"/>
      <c r="L23" s="508" t="s">
        <v>338</v>
      </c>
      <c r="M23" s="509">
        <v>1</v>
      </c>
      <c r="N23" s="509">
        <v>4</v>
      </c>
      <c r="O23" s="510" t="s">
        <v>278</v>
      </c>
      <c r="P23" s="511">
        <v>163000</v>
      </c>
      <c r="Q23" s="511">
        <v>80000</v>
      </c>
      <c r="R23" s="512">
        <v>80000</v>
      </c>
    </row>
    <row r="24" spans="2:18" ht="12.75" x14ac:dyDescent="0.2">
      <c r="B24" s="504" t="s">
        <v>275</v>
      </c>
      <c r="C24" s="504"/>
      <c r="D24" s="504"/>
      <c r="E24" s="504"/>
      <c r="F24" s="504"/>
      <c r="G24" s="504"/>
      <c r="H24" s="504"/>
      <c r="I24" s="504"/>
      <c r="J24" s="504"/>
      <c r="K24" s="505"/>
      <c r="L24" s="499" t="s">
        <v>339</v>
      </c>
      <c r="M24" s="500">
        <v>0</v>
      </c>
      <c r="N24" s="500">
        <v>0</v>
      </c>
      <c r="O24" s="501" t="s">
        <v>337</v>
      </c>
      <c r="P24" s="502">
        <v>54800</v>
      </c>
      <c r="Q24" s="502">
        <v>54800</v>
      </c>
      <c r="R24" s="503">
        <v>54800</v>
      </c>
    </row>
    <row r="25" spans="2:18" ht="12.75" x14ac:dyDescent="0.2">
      <c r="B25" s="506" t="s">
        <v>287</v>
      </c>
      <c r="C25" s="506"/>
      <c r="D25" s="506"/>
      <c r="E25" s="506"/>
      <c r="F25" s="506"/>
      <c r="G25" s="506"/>
      <c r="H25" s="506"/>
      <c r="I25" s="506"/>
      <c r="J25" s="506"/>
      <c r="K25" s="507"/>
      <c r="L25" s="508" t="s">
        <v>339</v>
      </c>
      <c r="M25" s="509">
        <v>1</v>
      </c>
      <c r="N25" s="509">
        <v>0</v>
      </c>
      <c r="O25" s="510" t="s">
        <v>337</v>
      </c>
      <c r="P25" s="511">
        <v>54800</v>
      </c>
      <c r="Q25" s="511">
        <v>54800</v>
      </c>
      <c r="R25" s="512">
        <v>54800</v>
      </c>
    </row>
    <row r="26" spans="2:18" ht="12.75" x14ac:dyDescent="0.2">
      <c r="B26" s="506" t="s">
        <v>223</v>
      </c>
      <c r="C26" s="506"/>
      <c r="D26" s="506"/>
      <c r="E26" s="506"/>
      <c r="F26" s="506"/>
      <c r="G26" s="506"/>
      <c r="H26" s="506"/>
      <c r="I26" s="506"/>
      <c r="J26" s="506"/>
      <c r="K26" s="507"/>
      <c r="L26" s="508" t="s">
        <v>339</v>
      </c>
      <c r="M26" s="509">
        <v>1</v>
      </c>
      <c r="N26" s="509">
        <v>6</v>
      </c>
      <c r="O26" s="510" t="s">
        <v>337</v>
      </c>
      <c r="P26" s="511">
        <v>54800</v>
      </c>
      <c r="Q26" s="511">
        <v>54800</v>
      </c>
      <c r="R26" s="512">
        <v>54800</v>
      </c>
    </row>
    <row r="27" spans="2:18" ht="12.75" x14ac:dyDescent="0.2">
      <c r="B27" s="506" t="s">
        <v>65</v>
      </c>
      <c r="C27" s="506"/>
      <c r="D27" s="506"/>
      <c r="E27" s="506"/>
      <c r="F27" s="506"/>
      <c r="G27" s="506"/>
      <c r="H27" s="506"/>
      <c r="I27" s="506"/>
      <c r="J27" s="506"/>
      <c r="K27" s="507"/>
      <c r="L27" s="508" t="s">
        <v>339</v>
      </c>
      <c r="M27" s="509">
        <v>1</v>
      </c>
      <c r="N27" s="509">
        <v>6</v>
      </c>
      <c r="O27" s="510" t="s">
        <v>280</v>
      </c>
      <c r="P27" s="511">
        <v>54800</v>
      </c>
      <c r="Q27" s="511">
        <v>54800</v>
      </c>
      <c r="R27" s="512">
        <v>54800</v>
      </c>
    </row>
    <row r="28" spans="2:18" ht="12.75" x14ac:dyDescent="0.2">
      <c r="B28" s="504" t="s">
        <v>239</v>
      </c>
      <c r="C28" s="504"/>
      <c r="D28" s="504"/>
      <c r="E28" s="504"/>
      <c r="F28" s="504"/>
      <c r="G28" s="504"/>
      <c r="H28" s="504"/>
      <c r="I28" s="504"/>
      <c r="J28" s="504"/>
      <c r="K28" s="505"/>
      <c r="L28" s="499" t="s">
        <v>340</v>
      </c>
      <c r="M28" s="500">
        <v>0</v>
      </c>
      <c r="N28" s="500">
        <v>0</v>
      </c>
      <c r="O28" s="501" t="s">
        <v>337</v>
      </c>
      <c r="P28" s="502">
        <v>175200</v>
      </c>
      <c r="Q28" s="502">
        <f>Q29</f>
        <v>180000</v>
      </c>
      <c r="R28" s="503">
        <f>R29</f>
        <v>182000</v>
      </c>
    </row>
    <row r="29" spans="2:18" ht="12.75" x14ac:dyDescent="0.2">
      <c r="B29" s="506" t="s">
        <v>207</v>
      </c>
      <c r="C29" s="506"/>
      <c r="D29" s="506"/>
      <c r="E29" s="506"/>
      <c r="F29" s="506"/>
      <c r="G29" s="506"/>
      <c r="H29" s="506"/>
      <c r="I29" s="506"/>
      <c r="J29" s="506"/>
      <c r="K29" s="507"/>
      <c r="L29" s="508" t="s">
        <v>340</v>
      </c>
      <c r="M29" s="509">
        <v>10</v>
      </c>
      <c r="N29" s="509">
        <v>0</v>
      </c>
      <c r="O29" s="510" t="s">
        <v>337</v>
      </c>
      <c r="P29" s="511">
        <v>175200</v>
      </c>
      <c r="Q29" s="511">
        <v>180000</v>
      </c>
      <c r="R29" s="512">
        <v>182000</v>
      </c>
    </row>
    <row r="30" spans="2:18" ht="12.75" x14ac:dyDescent="0.2">
      <c r="B30" s="506" t="s">
        <v>242</v>
      </c>
      <c r="C30" s="506"/>
      <c r="D30" s="506"/>
      <c r="E30" s="506"/>
      <c r="F30" s="506"/>
      <c r="G30" s="506"/>
      <c r="H30" s="506"/>
      <c r="I30" s="506"/>
      <c r="J30" s="506"/>
      <c r="K30" s="507"/>
      <c r="L30" s="508" t="s">
        <v>340</v>
      </c>
      <c r="M30" s="509">
        <v>10</v>
      </c>
      <c r="N30" s="509">
        <v>1</v>
      </c>
      <c r="O30" s="510" t="s">
        <v>337</v>
      </c>
      <c r="P30" s="511">
        <v>175200</v>
      </c>
      <c r="Q30" s="511">
        <v>180000</v>
      </c>
      <c r="R30" s="512">
        <v>182000</v>
      </c>
    </row>
    <row r="31" spans="2:18" ht="12.75" x14ac:dyDescent="0.2">
      <c r="B31" s="506" t="s">
        <v>238</v>
      </c>
      <c r="C31" s="506"/>
      <c r="D31" s="506"/>
      <c r="E31" s="506"/>
      <c r="F31" s="506"/>
      <c r="G31" s="506"/>
      <c r="H31" s="506"/>
      <c r="I31" s="506"/>
      <c r="J31" s="506"/>
      <c r="K31" s="507"/>
      <c r="L31" s="508" t="s">
        <v>340</v>
      </c>
      <c r="M31" s="509">
        <v>10</v>
      </c>
      <c r="N31" s="509">
        <v>1</v>
      </c>
      <c r="O31" s="510" t="s">
        <v>341</v>
      </c>
      <c r="P31" s="511">
        <v>175200</v>
      </c>
      <c r="Q31" s="511">
        <v>180000</v>
      </c>
      <c r="R31" s="512">
        <v>182000</v>
      </c>
    </row>
    <row r="32" spans="2:18" ht="12.75" x14ac:dyDescent="0.2">
      <c r="B32" s="513"/>
      <c r="C32" s="514" t="s">
        <v>342</v>
      </c>
      <c r="D32" s="515"/>
      <c r="E32" s="515"/>
      <c r="F32" s="515"/>
      <c r="G32" s="515"/>
      <c r="H32" s="516"/>
      <c r="I32" s="516"/>
      <c r="J32" s="516"/>
      <c r="K32" s="517"/>
      <c r="L32" s="499" t="s">
        <v>343</v>
      </c>
      <c r="M32" s="500">
        <v>0</v>
      </c>
      <c r="N32" s="500">
        <v>0</v>
      </c>
      <c r="O32" s="501">
        <v>0</v>
      </c>
      <c r="P32" s="502">
        <v>254900</v>
      </c>
      <c r="Q32" s="502">
        <f>Q33</f>
        <v>257600</v>
      </c>
      <c r="R32" s="503">
        <f>R33</f>
        <v>267800</v>
      </c>
    </row>
    <row r="33" spans="2:18" ht="12.75" x14ac:dyDescent="0.2">
      <c r="B33" s="504" t="s">
        <v>313</v>
      </c>
      <c r="C33" s="504"/>
      <c r="D33" s="504"/>
      <c r="E33" s="504"/>
      <c r="F33" s="504"/>
      <c r="G33" s="504"/>
      <c r="H33" s="504"/>
      <c r="I33" s="504"/>
      <c r="J33" s="504"/>
      <c r="K33" s="505"/>
      <c r="L33" s="499" t="s">
        <v>344</v>
      </c>
      <c r="M33" s="500">
        <v>0</v>
      </c>
      <c r="N33" s="500">
        <v>0</v>
      </c>
      <c r="O33" s="501" t="s">
        <v>337</v>
      </c>
      <c r="P33" s="502">
        <v>254900</v>
      </c>
      <c r="Q33" s="502">
        <v>257600</v>
      </c>
      <c r="R33" s="503">
        <f>R34</f>
        <v>267800</v>
      </c>
    </row>
    <row r="34" spans="2:18" ht="12.75" x14ac:dyDescent="0.2">
      <c r="B34" s="506" t="s">
        <v>221</v>
      </c>
      <c r="C34" s="506"/>
      <c r="D34" s="506"/>
      <c r="E34" s="506"/>
      <c r="F34" s="506"/>
      <c r="G34" s="506"/>
      <c r="H34" s="506"/>
      <c r="I34" s="506"/>
      <c r="J34" s="506"/>
      <c r="K34" s="507"/>
      <c r="L34" s="508" t="s">
        <v>344</v>
      </c>
      <c r="M34" s="509">
        <v>2</v>
      </c>
      <c r="N34" s="509">
        <v>0</v>
      </c>
      <c r="O34" s="510" t="s">
        <v>337</v>
      </c>
      <c r="P34" s="511">
        <v>254900</v>
      </c>
      <c r="Q34" s="511">
        <v>257600</v>
      </c>
      <c r="R34" s="512">
        <v>267800</v>
      </c>
    </row>
    <row r="35" spans="2:18" ht="12.75" x14ac:dyDescent="0.2">
      <c r="B35" s="506" t="s">
        <v>220</v>
      </c>
      <c r="C35" s="506"/>
      <c r="D35" s="506"/>
      <c r="E35" s="506"/>
      <c r="F35" s="506"/>
      <c r="G35" s="506"/>
      <c r="H35" s="506"/>
      <c r="I35" s="506"/>
      <c r="J35" s="506"/>
      <c r="K35" s="507"/>
      <c r="L35" s="508" t="s">
        <v>344</v>
      </c>
      <c r="M35" s="509">
        <v>2</v>
      </c>
      <c r="N35" s="509">
        <v>3</v>
      </c>
      <c r="O35" s="510" t="s">
        <v>337</v>
      </c>
      <c r="P35" s="511">
        <v>254900</v>
      </c>
      <c r="Q35" s="511">
        <v>257600</v>
      </c>
      <c r="R35" s="512">
        <v>267800</v>
      </c>
    </row>
    <row r="36" spans="2:18" ht="12.75" x14ac:dyDescent="0.2">
      <c r="B36" s="506" t="s">
        <v>266</v>
      </c>
      <c r="C36" s="506"/>
      <c r="D36" s="506"/>
      <c r="E36" s="506"/>
      <c r="F36" s="506"/>
      <c r="G36" s="506"/>
      <c r="H36" s="506"/>
      <c r="I36" s="506"/>
      <c r="J36" s="506"/>
      <c r="K36" s="507"/>
      <c r="L36" s="508" t="s">
        <v>344</v>
      </c>
      <c r="M36" s="509">
        <v>2</v>
      </c>
      <c r="N36" s="509">
        <v>3</v>
      </c>
      <c r="O36" s="510" t="s">
        <v>265</v>
      </c>
      <c r="P36" s="511">
        <v>242039.2</v>
      </c>
      <c r="Q36" s="511">
        <v>243747</v>
      </c>
      <c r="R36" s="512">
        <v>246078</v>
      </c>
    </row>
    <row r="37" spans="2:18" ht="12.75" x14ac:dyDescent="0.2">
      <c r="B37" s="506" t="s">
        <v>257</v>
      </c>
      <c r="C37" s="506"/>
      <c r="D37" s="506"/>
      <c r="E37" s="506"/>
      <c r="F37" s="506"/>
      <c r="G37" s="506"/>
      <c r="H37" s="506"/>
      <c r="I37" s="506"/>
      <c r="J37" s="506"/>
      <c r="K37" s="507"/>
      <c r="L37" s="508" t="s">
        <v>344</v>
      </c>
      <c r="M37" s="509">
        <v>2</v>
      </c>
      <c r="N37" s="509">
        <v>3</v>
      </c>
      <c r="O37" s="510" t="s">
        <v>244</v>
      </c>
      <c r="P37" s="511">
        <v>12860.8</v>
      </c>
      <c r="Q37" s="511">
        <v>14126</v>
      </c>
      <c r="R37" s="512">
        <v>21722</v>
      </c>
    </row>
    <row r="38" spans="2:18" ht="12.75" x14ac:dyDescent="0.2">
      <c r="B38" s="513"/>
      <c r="C38" s="497" t="s">
        <v>264</v>
      </c>
      <c r="D38" s="497"/>
      <c r="E38" s="497"/>
      <c r="F38" s="497"/>
      <c r="G38" s="497"/>
      <c r="H38" s="497"/>
      <c r="I38" s="497"/>
      <c r="J38" s="497"/>
      <c r="K38" s="498"/>
      <c r="L38" s="499" t="s">
        <v>345</v>
      </c>
      <c r="M38" s="500">
        <v>0</v>
      </c>
      <c r="N38" s="500">
        <v>0</v>
      </c>
      <c r="O38" s="501">
        <v>0</v>
      </c>
      <c r="P38" s="502">
        <v>390300</v>
      </c>
      <c r="Q38" s="502">
        <v>390300</v>
      </c>
      <c r="R38" s="503">
        <v>390600</v>
      </c>
    </row>
    <row r="39" spans="2:18" ht="12.75" x14ac:dyDescent="0.2">
      <c r="B39" s="504" t="s">
        <v>310</v>
      </c>
      <c r="C39" s="504"/>
      <c r="D39" s="504"/>
      <c r="E39" s="504"/>
      <c r="F39" s="504"/>
      <c r="G39" s="504"/>
      <c r="H39" s="504"/>
      <c r="I39" s="504"/>
      <c r="J39" s="504"/>
      <c r="K39" s="505"/>
      <c r="L39" s="499" t="s">
        <v>346</v>
      </c>
      <c r="M39" s="500">
        <v>0</v>
      </c>
      <c r="N39" s="500">
        <v>0</v>
      </c>
      <c r="O39" s="501" t="s">
        <v>337</v>
      </c>
      <c r="P39" s="502">
        <v>390300</v>
      </c>
      <c r="Q39" s="502">
        <v>390300</v>
      </c>
      <c r="R39" s="503">
        <v>390600</v>
      </c>
    </row>
    <row r="40" spans="2:18" ht="12.75" x14ac:dyDescent="0.2">
      <c r="B40" s="506" t="s">
        <v>219</v>
      </c>
      <c r="C40" s="506"/>
      <c r="D40" s="506"/>
      <c r="E40" s="506"/>
      <c r="F40" s="506"/>
      <c r="G40" s="506"/>
      <c r="H40" s="506"/>
      <c r="I40" s="506"/>
      <c r="J40" s="506"/>
      <c r="K40" s="507"/>
      <c r="L40" s="508" t="s">
        <v>346</v>
      </c>
      <c r="M40" s="509">
        <v>3</v>
      </c>
      <c r="N40" s="509">
        <v>0</v>
      </c>
      <c r="O40" s="510" t="s">
        <v>337</v>
      </c>
      <c r="P40" s="511">
        <v>390300</v>
      </c>
      <c r="Q40" s="511">
        <v>390300</v>
      </c>
      <c r="R40" s="512">
        <v>390600</v>
      </c>
    </row>
    <row r="41" spans="2:18" ht="12.75" x14ac:dyDescent="0.2">
      <c r="B41" s="506" t="s">
        <v>347</v>
      </c>
      <c r="C41" s="506"/>
      <c r="D41" s="506"/>
      <c r="E41" s="506"/>
      <c r="F41" s="506"/>
      <c r="G41" s="506"/>
      <c r="H41" s="506"/>
      <c r="I41" s="506"/>
      <c r="J41" s="506"/>
      <c r="K41" s="507"/>
      <c r="L41" s="508" t="s">
        <v>346</v>
      </c>
      <c r="M41" s="509">
        <v>3</v>
      </c>
      <c r="N41" s="509">
        <v>10</v>
      </c>
      <c r="O41" s="510" t="s">
        <v>337</v>
      </c>
      <c r="P41" s="511">
        <v>390300</v>
      </c>
      <c r="Q41" s="511">
        <v>390300</v>
      </c>
      <c r="R41" s="512">
        <v>390600</v>
      </c>
    </row>
    <row r="42" spans="2:18" ht="12.75" x14ac:dyDescent="0.2">
      <c r="B42" s="506" t="s">
        <v>257</v>
      </c>
      <c r="C42" s="506"/>
      <c r="D42" s="506"/>
      <c r="E42" s="506"/>
      <c r="F42" s="506"/>
      <c r="G42" s="506"/>
      <c r="H42" s="506"/>
      <c r="I42" s="506"/>
      <c r="J42" s="506"/>
      <c r="K42" s="507"/>
      <c r="L42" s="508" t="s">
        <v>346</v>
      </c>
      <c r="M42" s="509">
        <v>3</v>
      </c>
      <c r="N42" s="509">
        <v>10</v>
      </c>
      <c r="O42" s="510" t="s">
        <v>244</v>
      </c>
      <c r="P42" s="511">
        <v>390300</v>
      </c>
      <c r="Q42" s="511">
        <v>390300</v>
      </c>
      <c r="R42" s="512">
        <v>390600</v>
      </c>
    </row>
    <row r="43" spans="2:18" ht="12.75" x14ac:dyDescent="0.2">
      <c r="B43" s="513"/>
      <c r="C43" s="497" t="s">
        <v>262</v>
      </c>
      <c r="D43" s="497"/>
      <c r="E43" s="497"/>
      <c r="F43" s="497"/>
      <c r="G43" s="497"/>
      <c r="H43" s="497"/>
      <c r="I43" s="497"/>
      <c r="J43" s="497"/>
      <c r="K43" s="498"/>
      <c r="L43" s="499" t="s">
        <v>348</v>
      </c>
      <c r="M43" s="500">
        <v>0</v>
      </c>
      <c r="N43" s="500">
        <v>0</v>
      </c>
      <c r="O43" s="501">
        <v>0</v>
      </c>
      <c r="P43" s="502">
        <v>30000</v>
      </c>
      <c r="Q43" s="502">
        <v>30000</v>
      </c>
      <c r="R43" s="503">
        <v>30000</v>
      </c>
    </row>
    <row r="44" spans="2:18" ht="12.75" x14ac:dyDescent="0.2">
      <c r="B44" s="504" t="s">
        <v>261</v>
      </c>
      <c r="C44" s="504"/>
      <c r="D44" s="504"/>
      <c r="E44" s="504"/>
      <c r="F44" s="504"/>
      <c r="G44" s="504"/>
      <c r="H44" s="504"/>
      <c r="I44" s="504"/>
      <c r="J44" s="504"/>
      <c r="K44" s="505"/>
      <c r="L44" s="499" t="s">
        <v>349</v>
      </c>
      <c r="M44" s="500">
        <v>0</v>
      </c>
      <c r="N44" s="500">
        <v>0</v>
      </c>
      <c r="O44" s="501" t="s">
        <v>337</v>
      </c>
      <c r="P44" s="502">
        <v>30000</v>
      </c>
      <c r="Q44" s="502">
        <v>30000</v>
      </c>
      <c r="R44" s="503">
        <v>30000</v>
      </c>
    </row>
    <row r="45" spans="2:18" ht="12.75" x14ac:dyDescent="0.2">
      <c r="B45" s="506" t="s">
        <v>219</v>
      </c>
      <c r="C45" s="506"/>
      <c r="D45" s="506"/>
      <c r="E45" s="506"/>
      <c r="F45" s="506"/>
      <c r="G45" s="506"/>
      <c r="H45" s="506"/>
      <c r="I45" s="506"/>
      <c r="J45" s="506"/>
      <c r="K45" s="507"/>
      <c r="L45" s="508" t="s">
        <v>349</v>
      </c>
      <c r="M45" s="509">
        <v>3</v>
      </c>
      <c r="N45" s="509">
        <v>0</v>
      </c>
      <c r="O45" s="510" t="s">
        <v>337</v>
      </c>
      <c r="P45" s="511">
        <v>30000</v>
      </c>
      <c r="Q45" s="511">
        <v>30000</v>
      </c>
      <c r="R45" s="512">
        <v>30000</v>
      </c>
    </row>
    <row r="46" spans="2:18" ht="12.75" x14ac:dyDescent="0.2">
      <c r="B46" s="506" t="s">
        <v>217</v>
      </c>
      <c r="C46" s="506"/>
      <c r="D46" s="506"/>
      <c r="E46" s="506"/>
      <c r="F46" s="506"/>
      <c r="G46" s="506"/>
      <c r="H46" s="506"/>
      <c r="I46" s="506"/>
      <c r="J46" s="506"/>
      <c r="K46" s="507"/>
      <c r="L46" s="508" t="s">
        <v>349</v>
      </c>
      <c r="M46" s="509">
        <v>3</v>
      </c>
      <c r="N46" s="509">
        <v>14</v>
      </c>
      <c r="O46" s="510" t="s">
        <v>337</v>
      </c>
      <c r="P46" s="511">
        <v>30000</v>
      </c>
      <c r="Q46" s="511">
        <v>30000</v>
      </c>
      <c r="R46" s="512">
        <v>30000</v>
      </c>
    </row>
    <row r="47" spans="2:18" ht="12.75" x14ac:dyDescent="0.2">
      <c r="B47" s="506" t="s">
        <v>257</v>
      </c>
      <c r="C47" s="506"/>
      <c r="D47" s="506"/>
      <c r="E47" s="506"/>
      <c r="F47" s="506"/>
      <c r="G47" s="506"/>
      <c r="H47" s="506"/>
      <c r="I47" s="506"/>
      <c r="J47" s="506"/>
      <c r="K47" s="507"/>
      <c r="L47" s="508" t="s">
        <v>349</v>
      </c>
      <c r="M47" s="509">
        <v>3</v>
      </c>
      <c r="N47" s="509">
        <v>14</v>
      </c>
      <c r="O47" s="510" t="s">
        <v>244</v>
      </c>
      <c r="P47" s="511">
        <v>30000</v>
      </c>
      <c r="Q47" s="511">
        <v>30000</v>
      </c>
      <c r="R47" s="512">
        <v>30000</v>
      </c>
    </row>
    <row r="48" spans="2:18" ht="12.75" x14ac:dyDescent="0.2">
      <c r="B48" s="513"/>
      <c r="C48" s="497" t="s">
        <v>260</v>
      </c>
      <c r="D48" s="497"/>
      <c r="E48" s="497"/>
      <c r="F48" s="497"/>
      <c r="G48" s="497"/>
      <c r="H48" s="497"/>
      <c r="I48" s="497"/>
      <c r="J48" s="497"/>
      <c r="K48" s="498"/>
      <c r="L48" s="499" t="s">
        <v>350</v>
      </c>
      <c r="M48" s="500">
        <v>0</v>
      </c>
      <c r="N48" s="500">
        <v>0</v>
      </c>
      <c r="O48" s="501">
        <v>0</v>
      </c>
      <c r="P48" s="502">
        <f>P49+P53</f>
        <v>5682664</v>
      </c>
      <c r="Q48" s="502">
        <f>Q49</f>
        <v>1222000</v>
      </c>
      <c r="R48" s="503">
        <f>R49</f>
        <v>1271000</v>
      </c>
    </row>
    <row r="49" spans="2:18" ht="12.75" x14ac:dyDescent="0.2">
      <c r="B49" s="504" t="s">
        <v>351</v>
      </c>
      <c r="C49" s="504"/>
      <c r="D49" s="504"/>
      <c r="E49" s="504"/>
      <c r="F49" s="504"/>
      <c r="G49" s="504"/>
      <c r="H49" s="504"/>
      <c r="I49" s="504"/>
      <c r="J49" s="504"/>
      <c r="K49" s="505"/>
      <c r="L49" s="499" t="s">
        <v>352</v>
      </c>
      <c r="M49" s="500">
        <v>0</v>
      </c>
      <c r="N49" s="500">
        <v>0</v>
      </c>
      <c r="O49" s="501" t="s">
        <v>337</v>
      </c>
      <c r="P49" s="502">
        <f>P52</f>
        <v>2669388</v>
      </c>
      <c r="Q49" s="502">
        <v>1222000</v>
      </c>
      <c r="R49" s="503">
        <v>1271000</v>
      </c>
    </row>
    <row r="50" spans="2:18" ht="12.75" x14ac:dyDescent="0.2">
      <c r="B50" s="506" t="s">
        <v>216</v>
      </c>
      <c r="C50" s="506"/>
      <c r="D50" s="506"/>
      <c r="E50" s="506"/>
      <c r="F50" s="506"/>
      <c r="G50" s="506"/>
      <c r="H50" s="506"/>
      <c r="I50" s="506"/>
      <c r="J50" s="506"/>
      <c r="K50" s="507"/>
      <c r="L50" s="508" t="s">
        <v>352</v>
      </c>
      <c r="M50" s="509">
        <v>4</v>
      </c>
      <c r="N50" s="509">
        <v>0</v>
      </c>
      <c r="O50" s="510" t="s">
        <v>337</v>
      </c>
      <c r="P50" s="511">
        <f>P52</f>
        <v>2669388</v>
      </c>
      <c r="Q50" s="511">
        <v>1222000</v>
      </c>
      <c r="R50" s="512">
        <v>1271000</v>
      </c>
    </row>
    <row r="51" spans="2:18" ht="12.75" x14ac:dyDescent="0.2">
      <c r="B51" s="506" t="s">
        <v>215</v>
      </c>
      <c r="C51" s="506"/>
      <c r="D51" s="506"/>
      <c r="E51" s="506"/>
      <c r="F51" s="506"/>
      <c r="G51" s="506"/>
      <c r="H51" s="506"/>
      <c r="I51" s="506"/>
      <c r="J51" s="506"/>
      <c r="K51" s="507"/>
      <c r="L51" s="508" t="s">
        <v>352</v>
      </c>
      <c r="M51" s="509">
        <v>4</v>
      </c>
      <c r="N51" s="509">
        <v>9</v>
      </c>
      <c r="O51" s="510" t="s">
        <v>337</v>
      </c>
      <c r="P51" s="511">
        <f>P52</f>
        <v>2669388</v>
      </c>
      <c r="Q51" s="511">
        <v>1222000</v>
      </c>
      <c r="R51" s="512">
        <v>1271000</v>
      </c>
    </row>
    <row r="52" spans="2:18" ht="12.75" x14ac:dyDescent="0.2">
      <c r="B52" s="506" t="s">
        <v>257</v>
      </c>
      <c r="C52" s="506"/>
      <c r="D52" s="506"/>
      <c r="E52" s="506"/>
      <c r="F52" s="506"/>
      <c r="G52" s="506"/>
      <c r="H52" s="506"/>
      <c r="I52" s="506"/>
      <c r="J52" s="506"/>
      <c r="K52" s="507"/>
      <c r="L52" s="508" t="s">
        <v>352</v>
      </c>
      <c r="M52" s="509">
        <v>4</v>
      </c>
      <c r="N52" s="509">
        <v>9</v>
      </c>
      <c r="O52" s="510" t="s">
        <v>244</v>
      </c>
      <c r="P52" s="511">
        <v>2669388</v>
      </c>
      <c r="Q52" s="511">
        <v>1222000</v>
      </c>
      <c r="R52" s="512">
        <v>1271000</v>
      </c>
    </row>
    <row r="53" spans="2:18" ht="12.75" x14ac:dyDescent="0.2">
      <c r="B53" s="518"/>
      <c r="C53" s="519"/>
      <c r="D53" s="520" t="s">
        <v>309</v>
      </c>
      <c r="E53" s="520"/>
      <c r="F53" s="520"/>
      <c r="G53" s="520"/>
      <c r="H53" s="520"/>
      <c r="I53" s="520"/>
      <c r="J53" s="520"/>
      <c r="K53" s="521"/>
      <c r="L53" s="499" t="s">
        <v>353</v>
      </c>
      <c r="M53" s="500">
        <v>0</v>
      </c>
      <c r="N53" s="500">
        <v>0</v>
      </c>
      <c r="O53" s="501">
        <v>0</v>
      </c>
      <c r="P53" s="502">
        <v>3013276</v>
      </c>
      <c r="Q53" s="502">
        <v>0</v>
      </c>
      <c r="R53" s="503">
        <v>0</v>
      </c>
    </row>
    <row r="54" spans="2:18" ht="12.75" x14ac:dyDescent="0.2">
      <c r="B54" s="504" t="s">
        <v>309</v>
      </c>
      <c r="C54" s="504"/>
      <c r="D54" s="504"/>
      <c r="E54" s="504"/>
      <c r="F54" s="504"/>
      <c r="G54" s="504"/>
      <c r="H54" s="504"/>
      <c r="I54" s="504"/>
      <c r="J54" s="504"/>
      <c r="K54" s="505"/>
      <c r="L54" s="499" t="s">
        <v>256</v>
      </c>
      <c r="M54" s="500">
        <v>0</v>
      </c>
      <c r="N54" s="500">
        <v>0</v>
      </c>
      <c r="O54" s="501" t="s">
        <v>337</v>
      </c>
      <c r="P54" s="502">
        <v>3013276</v>
      </c>
      <c r="Q54" s="502">
        <v>0</v>
      </c>
      <c r="R54" s="503">
        <v>0</v>
      </c>
    </row>
    <row r="55" spans="2:18" ht="12.75" x14ac:dyDescent="0.2">
      <c r="B55" s="506" t="s">
        <v>216</v>
      </c>
      <c r="C55" s="506"/>
      <c r="D55" s="506"/>
      <c r="E55" s="506"/>
      <c r="F55" s="506"/>
      <c r="G55" s="506"/>
      <c r="H55" s="506"/>
      <c r="I55" s="506"/>
      <c r="J55" s="506"/>
      <c r="K55" s="507"/>
      <c r="L55" s="508" t="s">
        <v>256</v>
      </c>
      <c r="M55" s="509">
        <v>4</v>
      </c>
      <c r="N55" s="509">
        <v>0</v>
      </c>
      <c r="O55" s="510" t="s">
        <v>337</v>
      </c>
      <c r="P55" s="511">
        <v>3013276</v>
      </c>
      <c r="Q55" s="511">
        <v>0</v>
      </c>
      <c r="R55" s="512">
        <v>0</v>
      </c>
    </row>
    <row r="56" spans="2:18" ht="12.75" x14ac:dyDescent="0.2">
      <c r="B56" s="506" t="s">
        <v>215</v>
      </c>
      <c r="C56" s="506"/>
      <c r="D56" s="506"/>
      <c r="E56" s="506"/>
      <c r="F56" s="506"/>
      <c r="G56" s="506"/>
      <c r="H56" s="506"/>
      <c r="I56" s="506"/>
      <c r="J56" s="506"/>
      <c r="K56" s="507"/>
      <c r="L56" s="508" t="s">
        <v>256</v>
      </c>
      <c r="M56" s="509">
        <v>4</v>
      </c>
      <c r="N56" s="509">
        <v>9</v>
      </c>
      <c r="O56" s="510" t="s">
        <v>337</v>
      </c>
      <c r="P56" s="511">
        <v>3013276</v>
      </c>
      <c r="Q56" s="511">
        <v>0</v>
      </c>
      <c r="R56" s="512">
        <v>0</v>
      </c>
    </row>
    <row r="57" spans="2:18" ht="12.75" x14ac:dyDescent="0.2">
      <c r="B57" s="506" t="s">
        <v>257</v>
      </c>
      <c r="C57" s="506"/>
      <c r="D57" s="506"/>
      <c r="E57" s="506"/>
      <c r="F57" s="506"/>
      <c r="G57" s="506"/>
      <c r="H57" s="506"/>
      <c r="I57" s="506"/>
      <c r="J57" s="506"/>
      <c r="K57" s="507"/>
      <c r="L57" s="508" t="s">
        <v>256</v>
      </c>
      <c r="M57" s="509">
        <v>4</v>
      </c>
      <c r="N57" s="509">
        <v>9</v>
      </c>
      <c r="O57" s="510" t="s">
        <v>244</v>
      </c>
      <c r="P57" s="511">
        <v>3013276</v>
      </c>
      <c r="Q57" s="511">
        <v>0</v>
      </c>
      <c r="R57" s="512">
        <v>0</v>
      </c>
    </row>
    <row r="58" spans="2:18" ht="12.75" x14ac:dyDescent="0.2">
      <c r="B58" s="513"/>
      <c r="C58" s="497" t="s">
        <v>255</v>
      </c>
      <c r="D58" s="497"/>
      <c r="E58" s="497"/>
      <c r="F58" s="497"/>
      <c r="G58" s="497"/>
      <c r="H58" s="497"/>
      <c r="I58" s="497"/>
      <c r="J58" s="497"/>
      <c r="K58" s="498"/>
      <c r="L58" s="499" t="s">
        <v>354</v>
      </c>
      <c r="M58" s="500">
        <v>0</v>
      </c>
      <c r="N58" s="500">
        <v>0</v>
      </c>
      <c r="O58" s="501">
        <v>0</v>
      </c>
      <c r="P58" s="502">
        <f>P62</f>
        <v>704007.79</v>
      </c>
      <c r="Q58" s="502">
        <v>2588910</v>
      </c>
      <c r="R58" s="503">
        <v>2358008</v>
      </c>
    </row>
    <row r="59" spans="2:18" ht="12.75" x14ac:dyDescent="0.2">
      <c r="B59" s="504" t="s">
        <v>308</v>
      </c>
      <c r="C59" s="504"/>
      <c r="D59" s="504"/>
      <c r="E59" s="504"/>
      <c r="F59" s="504"/>
      <c r="G59" s="504"/>
      <c r="H59" s="504"/>
      <c r="I59" s="504"/>
      <c r="J59" s="504"/>
      <c r="K59" s="505"/>
      <c r="L59" s="499" t="s">
        <v>355</v>
      </c>
      <c r="M59" s="500">
        <v>0</v>
      </c>
      <c r="N59" s="500">
        <v>0</v>
      </c>
      <c r="O59" s="501" t="s">
        <v>337</v>
      </c>
      <c r="P59" s="502">
        <f>P62</f>
        <v>704007.79</v>
      </c>
      <c r="Q59" s="511">
        <v>2588910</v>
      </c>
      <c r="R59" s="512">
        <v>2358008</v>
      </c>
    </row>
    <row r="60" spans="2:18" ht="12.75" x14ac:dyDescent="0.2">
      <c r="B60" s="506" t="s">
        <v>213</v>
      </c>
      <c r="C60" s="506"/>
      <c r="D60" s="506"/>
      <c r="E60" s="506"/>
      <c r="F60" s="506"/>
      <c r="G60" s="506"/>
      <c r="H60" s="506"/>
      <c r="I60" s="506"/>
      <c r="J60" s="506"/>
      <c r="K60" s="507"/>
      <c r="L60" s="508" t="s">
        <v>355</v>
      </c>
      <c r="M60" s="509">
        <v>5</v>
      </c>
      <c r="N60" s="509">
        <v>0</v>
      </c>
      <c r="O60" s="510" t="s">
        <v>337</v>
      </c>
      <c r="P60" s="511">
        <f>P62</f>
        <v>704007.79</v>
      </c>
      <c r="Q60" s="511">
        <v>2588910</v>
      </c>
      <c r="R60" s="512">
        <v>2358008</v>
      </c>
    </row>
    <row r="61" spans="2:18" ht="12.75" x14ac:dyDescent="0.2">
      <c r="B61" s="506" t="s">
        <v>210</v>
      </c>
      <c r="C61" s="506"/>
      <c r="D61" s="506"/>
      <c r="E61" s="506"/>
      <c r="F61" s="506"/>
      <c r="G61" s="506"/>
      <c r="H61" s="506"/>
      <c r="I61" s="506"/>
      <c r="J61" s="506"/>
      <c r="K61" s="507"/>
      <c r="L61" s="508" t="s">
        <v>355</v>
      </c>
      <c r="M61" s="509">
        <v>5</v>
      </c>
      <c r="N61" s="509">
        <v>3</v>
      </c>
      <c r="O61" s="510" t="s">
        <v>337</v>
      </c>
      <c r="P61" s="511">
        <f>P62</f>
        <v>704007.79</v>
      </c>
      <c r="Q61" s="511">
        <v>2588910</v>
      </c>
      <c r="R61" s="512">
        <v>2358008</v>
      </c>
    </row>
    <row r="62" spans="2:18" ht="12.75" x14ac:dyDescent="0.2">
      <c r="B62" s="506" t="s">
        <v>257</v>
      </c>
      <c r="C62" s="506"/>
      <c r="D62" s="506"/>
      <c r="E62" s="506"/>
      <c r="F62" s="506"/>
      <c r="G62" s="506"/>
      <c r="H62" s="506"/>
      <c r="I62" s="506"/>
      <c r="J62" s="506"/>
      <c r="K62" s="507"/>
      <c r="L62" s="508" t="s">
        <v>355</v>
      </c>
      <c r="M62" s="509">
        <v>5</v>
      </c>
      <c r="N62" s="509">
        <v>3</v>
      </c>
      <c r="O62" s="510" t="s">
        <v>244</v>
      </c>
      <c r="P62" s="511">
        <v>704007.79</v>
      </c>
      <c r="Q62" s="511">
        <v>2588910</v>
      </c>
      <c r="R62" s="512">
        <v>2358008</v>
      </c>
    </row>
    <row r="63" spans="2:18" ht="12.75" x14ac:dyDescent="0.2">
      <c r="B63" s="513"/>
      <c r="C63" s="497" t="s">
        <v>249</v>
      </c>
      <c r="D63" s="497"/>
      <c r="E63" s="497"/>
      <c r="F63" s="497"/>
      <c r="G63" s="497"/>
      <c r="H63" s="497"/>
      <c r="I63" s="497"/>
      <c r="J63" s="497"/>
      <c r="K63" s="498"/>
      <c r="L63" s="499" t="s">
        <v>356</v>
      </c>
      <c r="M63" s="500">
        <v>0</v>
      </c>
      <c r="N63" s="500">
        <v>0</v>
      </c>
      <c r="O63" s="501">
        <v>0</v>
      </c>
      <c r="P63" s="502">
        <f>P64+P68+P72</f>
        <v>2767609.76</v>
      </c>
      <c r="Q63" s="502">
        <f>Q64+Q72</f>
        <v>2740500</v>
      </c>
      <c r="R63" s="503">
        <f>R64+R72</f>
        <v>2760500</v>
      </c>
    </row>
    <row r="64" spans="2:18" ht="12.75" x14ac:dyDescent="0.2">
      <c r="B64" s="504" t="s">
        <v>304</v>
      </c>
      <c r="C64" s="504"/>
      <c r="D64" s="504"/>
      <c r="E64" s="504"/>
      <c r="F64" s="504"/>
      <c r="G64" s="504"/>
      <c r="H64" s="504"/>
      <c r="I64" s="504"/>
      <c r="J64" s="504"/>
      <c r="K64" s="505"/>
      <c r="L64" s="499" t="s">
        <v>357</v>
      </c>
      <c r="M64" s="500">
        <v>0</v>
      </c>
      <c r="N64" s="500">
        <v>0</v>
      </c>
      <c r="O64" s="501" t="s">
        <v>337</v>
      </c>
      <c r="P64" s="502">
        <v>1856200</v>
      </c>
      <c r="Q64" s="502">
        <v>2120500</v>
      </c>
      <c r="R64" s="503">
        <v>2120500</v>
      </c>
    </row>
    <row r="65" spans="2:18" ht="12.75" x14ac:dyDescent="0.2">
      <c r="B65" s="506" t="s">
        <v>209</v>
      </c>
      <c r="C65" s="506"/>
      <c r="D65" s="506"/>
      <c r="E65" s="506"/>
      <c r="F65" s="506"/>
      <c r="G65" s="506"/>
      <c r="H65" s="506"/>
      <c r="I65" s="506"/>
      <c r="J65" s="506"/>
      <c r="K65" s="507"/>
      <c r="L65" s="508" t="s">
        <v>357</v>
      </c>
      <c r="M65" s="509">
        <v>8</v>
      </c>
      <c r="N65" s="509">
        <v>0</v>
      </c>
      <c r="O65" s="510" t="s">
        <v>337</v>
      </c>
      <c r="P65" s="511">
        <v>1856200</v>
      </c>
      <c r="Q65" s="511">
        <v>2120500</v>
      </c>
      <c r="R65" s="512">
        <v>2120500</v>
      </c>
    </row>
    <row r="66" spans="2:18" ht="12.75" x14ac:dyDescent="0.2">
      <c r="B66" s="506" t="s">
        <v>250</v>
      </c>
      <c r="C66" s="506"/>
      <c r="D66" s="506"/>
      <c r="E66" s="506"/>
      <c r="F66" s="506"/>
      <c r="G66" s="506"/>
      <c r="H66" s="506"/>
      <c r="I66" s="506"/>
      <c r="J66" s="506"/>
      <c r="K66" s="507"/>
      <c r="L66" s="508" t="s">
        <v>357</v>
      </c>
      <c r="M66" s="509">
        <v>8</v>
      </c>
      <c r="N66" s="509">
        <v>1</v>
      </c>
      <c r="O66" s="510" t="s">
        <v>337</v>
      </c>
      <c r="P66" s="511">
        <v>1856200</v>
      </c>
      <c r="Q66" s="511">
        <v>2120500</v>
      </c>
      <c r="R66" s="512">
        <v>2120500</v>
      </c>
    </row>
    <row r="67" spans="2:18" ht="12.75" x14ac:dyDescent="0.2">
      <c r="B67" s="506" t="s">
        <v>65</v>
      </c>
      <c r="C67" s="506"/>
      <c r="D67" s="506"/>
      <c r="E67" s="506"/>
      <c r="F67" s="506"/>
      <c r="G67" s="506"/>
      <c r="H67" s="506"/>
      <c r="I67" s="506"/>
      <c r="J67" s="506"/>
      <c r="K67" s="507"/>
      <c r="L67" s="508" t="s">
        <v>357</v>
      </c>
      <c r="M67" s="509">
        <v>8</v>
      </c>
      <c r="N67" s="509">
        <v>1</v>
      </c>
      <c r="O67" s="510" t="s">
        <v>280</v>
      </c>
      <c r="P67" s="511">
        <v>1856200</v>
      </c>
      <c r="Q67" s="511">
        <v>2120500</v>
      </c>
      <c r="R67" s="512">
        <v>2120500</v>
      </c>
    </row>
    <row r="68" spans="2:18" ht="12.75" x14ac:dyDescent="0.2">
      <c r="B68" s="522" t="s">
        <v>247</v>
      </c>
      <c r="C68" s="523"/>
      <c r="D68" s="523"/>
      <c r="E68" s="523"/>
      <c r="F68" s="523"/>
      <c r="G68" s="524"/>
      <c r="H68" s="525"/>
      <c r="I68" s="525"/>
      <c r="J68" s="525"/>
      <c r="K68" s="526"/>
      <c r="L68" s="527">
        <v>6770097030</v>
      </c>
      <c r="M68" s="500">
        <v>0</v>
      </c>
      <c r="N68" s="500">
        <v>0</v>
      </c>
      <c r="O68" s="528">
        <v>0</v>
      </c>
      <c r="P68" s="502">
        <v>264300</v>
      </c>
      <c r="Q68" s="502">
        <v>0</v>
      </c>
      <c r="R68" s="503">
        <v>0</v>
      </c>
    </row>
    <row r="69" spans="2:18" ht="12.75" x14ac:dyDescent="0.2">
      <c r="B69" s="506" t="s">
        <v>209</v>
      </c>
      <c r="C69" s="506"/>
      <c r="D69" s="506"/>
      <c r="E69" s="506"/>
      <c r="F69" s="506"/>
      <c r="G69" s="506"/>
      <c r="H69" s="506"/>
      <c r="I69" s="506"/>
      <c r="J69" s="506"/>
      <c r="K69" s="507"/>
      <c r="L69" s="529">
        <v>6770097030</v>
      </c>
      <c r="M69" s="509">
        <v>8</v>
      </c>
      <c r="N69" s="509">
        <v>0</v>
      </c>
      <c r="O69" s="510" t="s">
        <v>337</v>
      </c>
      <c r="P69" s="511">
        <v>264300</v>
      </c>
      <c r="Q69" s="511">
        <v>0</v>
      </c>
      <c r="R69" s="512">
        <v>0</v>
      </c>
    </row>
    <row r="70" spans="2:18" ht="12.75" x14ac:dyDescent="0.2">
      <c r="B70" s="506" t="s">
        <v>250</v>
      </c>
      <c r="C70" s="506"/>
      <c r="D70" s="506"/>
      <c r="E70" s="506"/>
      <c r="F70" s="506"/>
      <c r="G70" s="506"/>
      <c r="H70" s="506"/>
      <c r="I70" s="506"/>
      <c r="J70" s="506"/>
      <c r="K70" s="507"/>
      <c r="L70" s="529">
        <v>6770097030</v>
      </c>
      <c r="M70" s="509">
        <v>8</v>
      </c>
      <c r="N70" s="509">
        <v>1</v>
      </c>
      <c r="O70" s="510" t="s">
        <v>337</v>
      </c>
      <c r="P70" s="511">
        <v>264300</v>
      </c>
      <c r="Q70" s="511">
        <v>0</v>
      </c>
      <c r="R70" s="512">
        <v>0</v>
      </c>
    </row>
    <row r="71" spans="2:18" ht="12.75" x14ac:dyDescent="0.2">
      <c r="B71" s="506" t="s">
        <v>65</v>
      </c>
      <c r="C71" s="506"/>
      <c r="D71" s="506"/>
      <c r="E71" s="506"/>
      <c r="F71" s="506"/>
      <c r="G71" s="506"/>
      <c r="H71" s="506"/>
      <c r="I71" s="506"/>
      <c r="J71" s="506"/>
      <c r="K71" s="507"/>
      <c r="L71" s="529">
        <v>6770097030</v>
      </c>
      <c r="M71" s="509">
        <v>8</v>
      </c>
      <c r="N71" s="509">
        <v>1</v>
      </c>
      <c r="O71" s="510" t="s">
        <v>280</v>
      </c>
      <c r="P71" s="511">
        <v>264300</v>
      </c>
      <c r="Q71" s="511">
        <v>0</v>
      </c>
      <c r="R71" s="512">
        <v>0</v>
      </c>
    </row>
    <row r="72" spans="2:18" ht="12.75" x14ac:dyDescent="0.2">
      <c r="B72" s="505" t="s">
        <v>246</v>
      </c>
      <c r="C72" s="530"/>
      <c r="D72" s="530"/>
      <c r="E72" s="530"/>
      <c r="F72" s="530"/>
      <c r="G72" s="530"/>
      <c r="H72" s="530"/>
      <c r="I72" s="530"/>
      <c r="J72" s="530"/>
      <c r="K72" s="531"/>
      <c r="L72" s="499" t="s">
        <v>358</v>
      </c>
      <c r="M72" s="500">
        <v>0</v>
      </c>
      <c r="N72" s="500">
        <v>0</v>
      </c>
      <c r="O72" s="501" t="s">
        <v>337</v>
      </c>
      <c r="P72" s="502">
        <f>P75</f>
        <v>647109.76</v>
      </c>
      <c r="Q72" s="502">
        <v>620000</v>
      </c>
      <c r="R72" s="503">
        <v>640000</v>
      </c>
    </row>
    <row r="73" spans="2:18" ht="12.75" x14ac:dyDescent="0.2">
      <c r="B73" s="507" t="s">
        <v>209</v>
      </c>
      <c r="C73" s="532"/>
      <c r="D73" s="532"/>
      <c r="E73" s="532"/>
      <c r="F73" s="532"/>
      <c r="G73" s="532"/>
      <c r="H73" s="532"/>
      <c r="I73" s="532"/>
      <c r="J73" s="532"/>
      <c r="K73" s="533"/>
      <c r="L73" s="508" t="s">
        <v>358</v>
      </c>
      <c r="M73" s="509">
        <v>8</v>
      </c>
      <c r="N73" s="509">
        <v>0</v>
      </c>
      <c r="O73" s="510" t="s">
        <v>337</v>
      </c>
      <c r="P73" s="511">
        <f>P75</f>
        <v>647109.76</v>
      </c>
      <c r="Q73" s="511">
        <v>620000</v>
      </c>
      <c r="R73" s="512">
        <v>640000</v>
      </c>
    </row>
    <row r="74" spans="2:18" ht="12.75" x14ac:dyDescent="0.2">
      <c r="B74" s="507" t="s">
        <v>250</v>
      </c>
      <c r="C74" s="532"/>
      <c r="D74" s="532"/>
      <c r="E74" s="532"/>
      <c r="F74" s="532"/>
      <c r="G74" s="532"/>
      <c r="H74" s="532"/>
      <c r="I74" s="532"/>
      <c r="J74" s="532"/>
      <c r="K74" s="533"/>
      <c r="L74" s="508" t="s">
        <v>358</v>
      </c>
      <c r="M74" s="509">
        <v>8</v>
      </c>
      <c r="N74" s="509">
        <v>1</v>
      </c>
      <c r="O74" s="510" t="s">
        <v>337</v>
      </c>
      <c r="P74" s="511">
        <v>647109.76</v>
      </c>
      <c r="Q74" s="511">
        <v>620000</v>
      </c>
      <c r="R74" s="512">
        <v>640000</v>
      </c>
    </row>
    <row r="75" spans="2:18" ht="12.75" x14ac:dyDescent="0.2">
      <c r="B75" s="507" t="s">
        <v>257</v>
      </c>
      <c r="C75" s="532"/>
      <c r="D75" s="532"/>
      <c r="E75" s="532"/>
      <c r="F75" s="532"/>
      <c r="G75" s="532"/>
      <c r="H75" s="532"/>
      <c r="I75" s="532"/>
      <c r="J75" s="532"/>
      <c r="K75" s="533"/>
      <c r="L75" s="508" t="s">
        <v>358</v>
      </c>
      <c r="M75" s="509">
        <v>8</v>
      </c>
      <c r="N75" s="509">
        <v>1</v>
      </c>
      <c r="O75" s="510" t="s">
        <v>244</v>
      </c>
      <c r="P75" s="511">
        <v>647109.76</v>
      </c>
      <c r="Q75" s="511">
        <v>620000</v>
      </c>
      <c r="R75" s="512">
        <v>640000</v>
      </c>
    </row>
    <row r="76" spans="2:18" ht="12.75" x14ac:dyDescent="0.2">
      <c r="B76" s="513"/>
      <c r="C76" s="498" t="s">
        <v>253</v>
      </c>
      <c r="D76" s="534"/>
      <c r="E76" s="534"/>
      <c r="F76" s="534"/>
      <c r="G76" s="534"/>
      <c r="H76" s="534"/>
      <c r="I76" s="534"/>
      <c r="J76" s="534"/>
      <c r="K76" s="535"/>
      <c r="L76" s="499" t="s">
        <v>359</v>
      </c>
      <c r="M76" s="500">
        <v>0</v>
      </c>
      <c r="N76" s="500">
        <v>0</v>
      </c>
      <c r="O76" s="501">
        <v>0</v>
      </c>
      <c r="P76" s="502">
        <v>918010</v>
      </c>
      <c r="Q76" s="502">
        <v>0</v>
      </c>
      <c r="R76" s="503">
        <v>0</v>
      </c>
    </row>
    <row r="77" spans="2:18" ht="12.75" x14ac:dyDescent="0.2">
      <c r="B77" s="505" t="s">
        <v>252</v>
      </c>
      <c r="C77" s="530"/>
      <c r="D77" s="530"/>
      <c r="E77" s="530"/>
      <c r="F77" s="530"/>
      <c r="G77" s="530"/>
      <c r="H77" s="530"/>
      <c r="I77" s="530"/>
      <c r="J77" s="530"/>
      <c r="K77" s="531"/>
      <c r="L77" s="499" t="s">
        <v>251</v>
      </c>
      <c r="M77" s="500">
        <v>0</v>
      </c>
      <c r="N77" s="500">
        <v>0</v>
      </c>
      <c r="O77" s="501" t="s">
        <v>337</v>
      </c>
      <c r="P77" s="502">
        <v>918010</v>
      </c>
      <c r="Q77" s="502">
        <v>0</v>
      </c>
      <c r="R77" s="503">
        <v>0</v>
      </c>
    </row>
    <row r="78" spans="2:18" ht="12.75" x14ac:dyDescent="0.2">
      <c r="B78" s="507" t="s">
        <v>213</v>
      </c>
      <c r="C78" s="532"/>
      <c r="D78" s="532"/>
      <c r="E78" s="532"/>
      <c r="F78" s="532"/>
      <c r="G78" s="532"/>
      <c r="H78" s="532"/>
      <c r="I78" s="532"/>
      <c r="J78" s="532"/>
      <c r="K78" s="533"/>
      <c r="L78" s="508" t="s">
        <v>251</v>
      </c>
      <c r="M78" s="509">
        <v>5</v>
      </c>
      <c r="N78" s="509">
        <v>0</v>
      </c>
      <c r="O78" s="510" t="s">
        <v>337</v>
      </c>
      <c r="P78" s="511">
        <v>918010</v>
      </c>
      <c r="Q78" s="511">
        <v>0</v>
      </c>
      <c r="R78" s="512">
        <v>0</v>
      </c>
    </row>
    <row r="79" spans="2:18" ht="12.75" x14ac:dyDescent="0.2">
      <c r="B79" s="507" t="s">
        <v>210</v>
      </c>
      <c r="C79" s="532"/>
      <c r="D79" s="532"/>
      <c r="E79" s="532"/>
      <c r="F79" s="532"/>
      <c r="G79" s="532"/>
      <c r="H79" s="532"/>
      <c r="I79" s="532"/>
      <c r="J79" s="532"/>
      <c r="K79" s="533"/>
      <c r="L79" s="508" t="s">
        <v>251</v>
      </c>
      <c r="M79" s="509">
        <v>5</v>
      </c>
      <c r="N79" s="509">
        <v>3</v>
      </c>
      <c r="O79" s="510" t="s">
        <v>337</v>
      </c>
      <c r="P79" s="511">
        <v>918010</v>
      </c>
      <c r="Q79" s="511">
        <v>0</v>
      </c>
      <c r="R79" s="512">
        <v>0</v>
      </c>
    </row>
    <row r="80" spans="2:18" ht="12.75" x14ac:dyDescent="0.2">
      <c r="B80" s="507" t="s">
        <v>257</v>
      </c>
      <c r="C80" s="532"/>
      <c r="D80" s="532"/>
      <c r="E80" s="532"/>
      <c r="F80" s="532"/>
      <c r="G80" s="532"/>
      <c r="H80" s="532"/>
      <c r="I80" s="532"/>
      <c r="J80" s="532"/>
      <c r="K80" s="533"/>
      <c r="L80" s="508" t="s">
        <v>251</v>
      </c>
      <c r="M80" s="509">
        <v>5</v>
      </c>
      <c r="N80" s="509">
        <v>3</v>
      </c>
      <c r="O80" s="510" t="s">
        <v>244</v>
      </c>
      <c r="P80" s="511">
        <v>918010</v>
      </c>
      <c r="Q80" s="511">
        <v>0</v>
      </c>
      <c r="R80" s="512">
        <v>0</v>
      </c>
    </row>
    <row r="81" spans="2:18" ht="12.75" x14ac:dyDescent="0.2">
      <c r="B81" s="536" t="s">
        <v>360</v>
      </c>
      <c r="C81" s="534"/>
      <c r="D81" s="534"/>
      <c r="E81" s="534"/>
      <c r="F81" s="534"/>
      <c r="G81" s="534"/>
      <c r="H81" s="534"/>
      <c r="I81" s="534"/>
      <c r="J81" s="534"/>
      <c r="K81" s="535"/>
      <c r="L81" s="499" t="s">
        <v>361</v>
      </c>
      <c r="M81" s="500">
        <v>0</v>
      </c>
      <c r="N81" s="500">
        <v>0</v>
      </c>
      <c r="O81" s="501">
        <v>0</v>
      </c>
      <c r="P81" s="502">
        <f>P85</f>
        <v>3367.5</v>
      </c>
      <c r="Q81" s="502">
        <f>Q82</f>
        <v>2900</v>
      </c>
      <c r="R81" s="503">
        <f>R82</f>
        <v>3000</v>
      </c>
    </row>
    <row r="82" spans="2:18" ht="12.75" x14ac:dyDescent="0.2">
      <c r="B82" s="505" t="s">
        <v>362</v>
      </c>
      <c r="C82" s="530"/>
      <c r="D82" s="530"/>
      <c r="E82" s="530"/>
      <c r="F82" s="530"/>
      <c r="G82" s="530"/>
      <c r="H82" s="530"/>
      <c r="I82" s="530"/>
      <c r="J82" s="530"/>
      <c r="K82" s="531"/>
      <c r="L82" s="499" t="s">
        <v>363</v>
      </c>
      <c r="M82" s="500">
        <v>0</v>
      </c>
      <c r="N82" s="500">
        <v>0</v>
      </c>
      <c r="O82" s="501" t="s">
        <v>337</v>
      </c>
      <c r="P82" s="502">
        <f>P85</f>
        <v>3367.5</v>
      </c>
      <c r="Q82" s="502">
        <v>2900</v>
      </c>
      <c r="R82" s="503">
        <v>3000</v>
      </c>
    </row>
    <row r="83" spans="2:18" ht="12.75" x14ac:dyDescent="0.2">
      <c r="B83" s="507" t="s">
        <v>287</v>
      </c>
      <c r="C83" s="532"/>
      <c r="D83" s="532"/>
      <c r="E83" s="532"/>
      <c r="F83" s="532"/>
      <c r="G83" s="532"/>
      <c r="H83" s="532"/>
      <c r="I83" s="532"/>
      <c r="J83" s="532"/>
      <c r="K83" s="533"/>
      <c r="L83" s="508" t="s">
        <v>363</v>
      </c>
      <c r="M83" s="509">
        <v>1</v>
      </c>
      <c r="N83" s="509">
        <v>0</v>
      </c>
      <c r="O83" s="510" t="s">
        <v>337</v>
      </c>
      <c r="P83" s="511">
        <f>P85</f>
        <v>3367.5</v>
      </c>
      <c r="Q83" s="511">
        <v>2900</v>
      </c>
      <c r="R83" s="512">
        <v>3000</v>
      </c>
    </row>
    <row r="84" spans="2:18" ht="12.75" x14ac:dyDescent="0.2">
      <c r="B84" s="507" t="s">
        <v>222</v>
      </c>
      <c r="C84" s="532"/>
      <c r="D84" s="532"/>
      <c r="E84" s="532"/>
      <c r="F84" s="532"/>
      <c r="G84" s="532"/>
      <c r="H84" s="532"/>
      <c r="I84" s="532"/>
      <c r="J84" s="532"/>
      <c r="K84" s="533"/>
      <c r="L84" s="508" t="s">
        <v>363</v>
      </c>
      <c r="M84" s="509">
        <v>1</v>
      </c>
      <c r="N84" s="509">
        <v>13</v>
      </c>
      <c r="O84" s="510" t="s">
        <v>337</v>
      </c>
      <c r="P84" s="511">
        <f>P85</f>
        <v>3367.5</v>
      </c>
      <c r="Q84" s="511">
        <v>2900</v>
      </c>
      <c r="R84" s="512">
        <v>3000</v>
      </c>
    </row>
    <row r="85" spans="2:18" ht="13.5" thickBot="1" x14ac:dyDescent="0.25">
      <c r="B85" s="537" t="s">
        <v>279</v>
      </c>
      <c r="C85" s="538"/>
      <c r="D85" s="538"/>
      <c r="E85" s="538"/>
      <c r="F85" s="538"/>
      <c r="G85" s="538"/>
      <c r="H85" s="538"/>
      <c r="I85" s="538"/>
      <c r="J85" s="538"/>
      <c r="K85" s="539"/>
      <c r="L85" s="540" t="s">
        <v>363</v>
      </c>
      <c r="M85" s="541">
        <v>1</v>
      </c>
      <c r="N85" s="541">
        <v>13</v>
      </c>
      <c r="O85" s="542" t="s">
        <v>278</v>
      </c>
      <c r="P85" s="543">
        <v>3367.5</v>
      </c>
      <c r="Q85" s="543">
        <v>2900</v>
      </c>
      <c r="R85" s="544">
        <v>3000</v>
      </c>
    </row>
    <row r="86" spans="2:18" ht="13.5" thickBot="1" x14ac:dyDescent="0.25">
      <c r="B86" s="545"/>
      <c r="C86" s="546"/>
      <c r="D86" s="546"/>
      <c r="E86" s="546"/>
      <c r="F86" s="547"/>
      <c r="G86" s="547"/>
      <c r="H86" s="547"/>
      <c r="I86" s="547"/>
      <c r="J86" s="547"/>
      <c r="K86" s="548"/>
      <c r="L86" s="549"/>
      <c r="M86" s="549"/>
      <c r="N86" s="549"/>
      <c r="O86" s="549"/>
      <c r="P86" s="550">
        <v>14936074</v>
      </c>
      <c r="Q86" s="551">
        <v>11397900</v>
      </c>
      <c r="R86" s="551">
        <v>11251900</v>
      </c>
    </row>
  </sheetData>
  <mergeCells count="84">
    <mergeCell ref="B83:K83"/>
    <mergeCell ref="B84:K84"/>
    <mergeCell ref="B85:K85"/>
    <mergeCell ref="B77:K77"/>
    <mergeCell ref="B78:K78"/>
    <mergeCell ref="B79:K79"/>
    <mergeCell ref="B80:K80"/>
    <mergeCell ref="B81:K81"/>
    <mergeCell ref="B82:K82"/>
    <mergeCell ref="B71:K71"/>
    <mergeCell ref="B72:K72"/>
    <mergeCell ref="B73:K73"/>
    <mergeCell ref="B74:K74"/>
    <mergeCell ref="B75:K75"/>
    <mergeCell ref="C76:K76"/>
    <mergeCell ref="B65:K65"/>
    <mergeCell ref="B66:K66"/>
    <mergeCell ref="B67:K67"/>
    <mergeCell ref="B68:G68"/>
    <mergeCell ref="B69:K69"/>
    <mergeCell ref="B70:K70"/>
    <mergeCell ref="B59:K59"/>
    <mergeCell ref="B60:K60"/>
    <mergeCell ref="B61:K61"/>
    <mergeCell ref="B62:K62"/>
    <mergeCell ref="C63:K63"/>
    <mergeCell ref="B64:K64"/>
    <mergeCell ref="D53:K53"/>
    <mergeCell ref="B54:K54"/>
    <mergeCell ref="B55:K55"/>
    <mergeCell ref="B56:K56"/>
    <mergeCell ref="B57:K57"/>
    <mergeCell ref="C58:K58"/>
    <mergeCell ref="B47:K47"/>
    <mergeCell ref="C48:K48"/>
    <mergeCell ref="B49:K49"/>
    <mergeCell ref="B50:K50"/>
    <mergeCell ref="B51:K51"/>
    <mergeCell ref="B52:K52"/>
    <mergeCell ref="B41:K41"/>
    <mergeCell ref="B42:K42"/>
    <mergeCell ref="C43:K43"/>
    <mergeCell ref="B44:K44"/>
    <mergeCell ref="B45:K45"/>
    <mergeCell ref="B46:K46"/>
    <mergeCell ref="B35:K35"/>
    <mergeCell ref="B36:K36"/>
    <mergeCell ref="B37:K37"/>
    <mergeCell ref="C38:K38"/>
    <mergeCell ref="B39:K39"/>
    <mergeCell ref="B40:K40"/>
    <mergeCell ref="B29:K29"/>
    <mergeCell ref="B30:K30"/>
    <mergeCell ref="B31:K31"/>
    <mergeCell ref="C32:G32"/>
    <mergeCell ref="B33:K33"/>
    <mergeCell ref="B34:K34"/>
    <mergeCell ref="B23:K23"/>
    <mergeCell ref="B24:K24"/>
    <mergeCell ref="B25:K25"/>
    <mergeCell ref="B26:K26"/>
    <mergeCell ref="B27:K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</vt:lpstr>
      <vt:lpstr>прил 5</vt:lpstr>
      <vt:lpstr>прил 6</vt:lpstr>
      <vt:lpstr>приложение 7</vt:lpstr>
      <vt:lpstr>приложение 8</vt:lpstr>
      <vt:lpstr>прил 9</vt:lpstr>
      <vt:lpstr>'прил 6'!Заголовки_для_печати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2021-06-10T10:29:16Z</cp:lastPrinted>
  <dcterms:created xsi:type="dcterms:W3CDTF">2010-12-16T03:42:04Z</dcterms:created>
  <dcterms:modified xsi:type="dcterms:W3CDTF">2021-06-11T01:44:01Z</dcterms:modified>
</cp:coreProperties>
</file>