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изменения бюджета 4.09.2020\изменения бюджета 4.09.2020\"/>
    </mc:Choice>
  </mc:AlternateContent>
  <bookViews>
    <workbookView xWindow="120" yWindow="75" windowWidth="12120" windowHeight="9120"/>
  </bookViews>
  <sheets>
    <sheet name="прил 1" sheetId="1" r:id="rId1"/>
    <sheet name="прил 5" sheetId="2" r:id="rId2"/>
    <sheet name="прил 6" sheetId="3" r:id="rId3"/>
    <sheet name="приложение 7" sheetId="4" r:id="rId4"/>
    <sheet name="приложение 8" sheetId="5" r:id="rId5"/>
  </sheets>
  <definedNames>
    <definedName name="_xlnm.Print_Titles" localSheetId="3">'приложение 7'!#REF!</definedName>
  </definedNames>
  <calcPr calcId="152511"/>
</workbook>
</file>

<file path=xl/calcChain.xml><?xml version="1.0" encoding="utf-8"?>
<calcChain xmlns="http://schemas.openxmlformats.org/spreadsheetml/2006/main">
  <c r="Q11" i="5" l="1"/>
  <c r="Q12" i="5"/>
  <c r="O13" i="5"/>
  <c r="O14" i="5"/>
  <c r="O12" i="5" s="1"/>
  <c r="P14" i="5"/>
  <c r="P13" i="5" s="1"/>
  <c r="Q14" i="5"/>
  <c r="Q10" i="5" s="1"/>
  <c r="O20" i="5"/>
  <c r="P20" i="5"/>
  <c r="O21" i="5"/>
  <c r="P21" i="5"/>
  <c r="P19" i="5" s="1"/>
  <c r="P18" i="5" s="1"/>
  <c r="P17" i="5" s="1"/>
  <c r="Q21" i="5"/>
  <c r="Q20" i="5" s="1"/>
  <c r="O24" i="5"/>
  <c r="P24" i="5"/>
  <c r="Q24" i="5"/>
  <c r="O27" i="5"/>
  <c r="O19" i="5" s="1"/>
  <c r="O18" i="5" s="1"/>
  <c r="O17" i="5" s="1"/>
  <c r="O30" i="5"/>
  <c r="Q30" i="5"/>
  <c r="O31" i="5"/>
  <c r="P31" i="5"/>
  <c r="P30" i="5" s="1"/>
  <c r="Q31" i="5"/>
  <c r="O32" i="5"/>
  <c r="P32" i="5"/>
  <c r="Q32" i="5"/>
  <c r="O33" i="5"/>
  <c r="P33" i="5"/>
  <c r="Q33" i="5"/>
  <c r="O35" i="5"/>
  <c r="O37" i="5"/>
  <c r="O36" i="5" s="1"/>
  <c r="P40" i="5"/>
  <c r="P39" i="5" s="1"/>
  <c r="P41" i="5"/>
  <c r="Q41" i="5"/>
  <c r="Q40" i="5" s="1"/>
  <c r="Q39" i="5" s="1"/>
  <c r="O42" i="5"/>
  <c r="O41" i="5" s="1"/>
  <c r="O40" i="5" s="1"/>
  <c r="O39" i="5" s="1"/>
  <c r="P42" i="5"/>
  <c r="Q42" i="5"/>
  <c r="O44" i="5"/>
  <c r="O48" i="5"/>
  <c r="O49" i="5"/>
  <c r="O47" i="5" s="1"/>
  <c r="O46" i="5" s="1"/>
  <c r="P49" i="5"/>
  <c r="P48" i="5" s="1"/>
  <c r="Q49" i="5"/>
  <c r="Q45" i="5" s="1"/>
  <c r="O52" i="5"/>
  <c r="P52" i="5"/>
  <c r="Q52" i="5"/>
  <c r="Q47" i="5" s="1"/>
  <c r="Q46" i="5" s="1"/>
  <c r="Q57" i="5"/>
  <c r="Q56" i="5" s="1"/>
  <c r="Q58" i="5"/>
  <c r="O59" i="5"/>
  <c r="O58" i="5" s="1"/>
  <c r="O57" i="5" s="1"/>
  <c r="P59" i="5"/>
  <c r="P58" i="5" s="1"/>
  <c r="P57" i="5" s="1"/>
  <c r="Q59" i="5"/>
  <c r="O64" i="5"/>
  <c r="O63" i="5" s="1"/>
  <c r="O65" i="5"/>
  <c r="P65" i="5"/>
  <c r="P64" i="5" s="1"/>
  <c r="P63" i="5" s="1"/>
  <c r="Q65" i="5"/>
  <c r="Q64" i="5" s="1"/>
  <c r="Q63" i="5" s="1"/>
  <c r="P70" i="5"/>
  <c r="P69" i="5" s="1"/>
  <c r="P71" i="5"/>
  <c r="Q71" i="5"/>
  <c r="Q70" i="5" s="1"/>
  <c r="O72" i="5"/>
  <c r="O71" i="5" s="1"/>
  <c r="O70" i="5" s="1"/>
  <c r="P72" i="5"/>
  <c r="Q72" i="5"/>
  <c r="O78" i="5"/>
  <c r="O77" i="5" s="1"/>
  <c r="O75" i="5" s="1"/>
  <c r="O74" i="5" s="1"/>
  <c r="O79" i="5"/>
  <c r="P79" i="5"/>
  <c r="P78" i="5" s="1"/>
  <c r="Q79" i="5"/>
  <c r="Q78" i="5" s="1"/>
  <c r="O83" i="5"/>
  <c r="O82" i="5" s="1"/>
  <c r="O81" i="5" s="1"/>
  <c r="O84" i="5"/>
  <c r="P84" i="5"/>
  <c r="P83" i="5" s="1"/>
  <c r="P82" i="5" s="1"/>
  <c r="P81" i="5" s="1"/>
  <c r="O85" i="5"/>
  <c r="O86" i="5"/>
  <c r="P86" i="5"/>
  <c r="Q86" i="5"/>
  <c r="O88" i="5"/>
  <c r="P88" i="5"/>
  <c r="Q88" i="5"/>
  <c r="Q84" i="5" s="1"/>
  <c r="Q83" i="5" s="1"/>
  <c r="Q82" i="5" s="1"/>
  <c r="Q81" i="5" s="1"/>
  <c r="Q90" i="5"/>
  <c r="O91" i="5"/>
  <c r="P91" i="5"/>
  <c r="P90" i="5" s="1"/>
  <c r="Q91" i="5"/>
  <c r="P92" i="5"/>
  <c r="Q92" i="5"/>
  <c r="O93" i="5"/>
  <c r="O90" i="5" s="1"/>
  <c r="P93" i="5"/>
  <c r="Q93" i="5"/>
  <c r="O94" i="5"/>
  <c r="P94" i="5"/>
  <c r="Q94" i="5"/>
  <c r="O95" i="5"/>
  <c r="O92" i="5" s="1"/>
  <c r="P95" i="5"/>
  <c r="Q95" i="5"/>
  <c r="P76" i="5" l="1"/>
  <c r="P77" i="5"/>
  <c r="P75" i="5" s="1"/>
  <c r="P74" i="5" s="1"/>
  <c r="O62" i="5"/>
  <c r="O61" i="5"/>
  <c r="O68" i="5"/>
  <c r="O67" i="5" s="1"/>
  <c r="O69" i="5"/>
  <c r="Q61" i="5"/>
  <c r="Q62" i="5"/>
  <c r="Q69" i="5"/>
  <c r="Q68" i="5"/>
  <c r="Q67" i="5" s="1"/>
  <c r="P62" i="5"/>
  <c r="P61" i="5"/>
  <c r="P55" i="5"/>
  <c r="P54" i="5" s="1"/>
  <c r="P56" i="5"/>
  <c r="Q9" i="5"/>
  <c r="Q77" i="5"/>
  <c r="Q75" i="5" s="1"/>
  <c r="Q74" i="5" s="1"/>
  <c r="Q76" i="5"/>
  <c r="O56" i="5"/>
  <c r="O55" i="5"/>
  <c r="O54" i="5" s="1"/>
  <c r="O97" i="5" s="1"/>
  <c r="O8" i="5" s="1"/>
  <c r="P10" i="5"/>
  <c r="P9" i="5" s="1"/>
  <c r="O45" i="5"/>
  <c r="P11" i="5"/>
  <c r="O76" i="5"/>
  <c r="P68" i="5"/>
  <c r="P67" i="5" s="1"/>
  <c r="Q55" i="5"/>
  <c r="Q48" i="5"/>
  <c r="P47" i="5"/>
  <c r="P46" i="5" s="1"/>
  <c r="Q44" i="5"/>
  <c r="Q19" i="5"/>
  <c r="Q18" i="5" s="1"/>
  <c r="Q17" i="5" s="1"/>
  <c r="Q13" i="5"/>
  <c r="P12" i="5"/>
  <c r="O11" i="5"/>
  <c r="P45" i="5"/>
  <c r="P44" i="5" s="1"/>
  <c r="O10" i="5"/>
  <c r="O9" i="5" s="1"/>
  <c r="P8" i="4"/>
  <c r="P9" i="4"/>
  <c r="Q9" i="4"/>
  <c r="T9" i="4"/>
  <c r="P10" i="4"/>
  <c r="S10" i="4"/>
  <c r="S8" i="4" s="1"/>
  <c r="T10" i="4"/>
  <c r="T8" i="4" s="1"/>
  <c r="P11" i="4"/>
  <c r="Q11" i="4"/>
  <c r="Q10" i="4" s="1"/>
  <c r="Q8" i="4" s="1"/>
  <c r="R11" i="4"/>
  <c r="R9" i="4" s="1"/>
  <c r="S11" i="4"/>
  <c r="S9" i="4" s="1"/>
  <c r="T11" i="4"/>
  <c r="P14" i="4"/>
  <c r="Q14" i="4"/>
  <c r="T14" i="4"/>
  <c r="P15" i="4"/>
  <c r="P13" i="4" s="1"/>
  <c r="T15" i="4"/>
  <c r="T13" i="4" s="1"/>
  <c r="P16" i="4"/>
  <c r="Q16" i="4"/>
  <c r="Q15" i="4" s="1"/>
  <c r="Q13" i="4" s="1"/>
  <c r="R16" i="4"/>
  <c r="R14" i="4" s="1"/>
  <c r="S16" i="4"/>
  <c r="S14" i="4" s="1"/>
  <c r="S13" i="4" s="1"/>
  <c r="T16" i="4"/>
  <c r="P21" i="4"/>
  <c r="S21" i="4"/>
  <c r="T21" i="4"/>
  <c r="P22" i="4"/>
  <c r="S22" i="4"/>
  <c r="T22" i="4"/>
  <c r="P23" i="4"/>
  <c r="S23" i="4"/>
  <c r="T23" i="4"/>
  <c r="P24" i="4"/>
  <c r="S24" i="4"/>
  <c r="T24" i="4"/>
  <c r="P26" i="4"/>
  <c r="P27" i="4"/>
  <c r="P28" i="4"/>
  <c r="T30" i="4"/>
  <c r="P32" i="4"/>
  <c r="P31" i="4" s="1"/>
  <c r="P30" i="4" s="1"/>
  <c r="P36" i="4"/>
  <c r="Q36" i="4"/>
  <c r="S36" i="4"/>
  <c r="T36" i="4"/>
  <c r="P37" i="4"/>
  <c r="P35" i="4" s="1"/>
  <c r="P34" i="4" s="1"/>
  <c r="T37" i="4"/>
  <c r="T35" i="4" s="1"/>
  <c r="T34" i="4" s="1"/>
  <c r="P38" i="4"/>
  <c r="Q38" i="4"/>
  <c r="Q37" i="4" s="1"/>
  <c r="Q35" i="4" s="1"/>
  <c r="Q34" i="4" s="1"/>
  <c r="R38" i="4"/>
  <c r="R36" i="4" s="1"/>
  <c r="S38" i="4"/>
  <c r="S37" i="4" s="1"/>
  <c r="S35" i="4" s="1"/>
  <c r="S34" i="4" s="1"/>
  <c r="T38" i="4"/>
  <c r="P43" i="4"/>
  <c r="S43" i="4"/>
  <c r="T43" i="4"/>
  <c r="S44" i="4"/>
  <c r="S42" i="4" s="1"/>
  <c r="P45" i="4"/>
  <c r="P44" i="4" s="1"/>
  <c r="P42" i="4" s="1"/>
  <c r="Q45" i="4"/>
  <c r="Q43" i="4" s="1"/>
  <c r="R45" i="4"/>
  <c r="R43" i="4" s="1"/>
  <c r="S45" i="4"/>
  <c r="T45" i="4"/>
  <c r="T44" i="4" s="1"/>
  <c r="T42" i="4" s="1"/>
  <c r="P48" i="4"/>
  <c r="S48" i="4"/>
  <c r="T48" i="4"/>
  <c r="S49" i="4"/>
  <c r="S47" i="4" s="1"/>
  <c r="P50" i="4"/>
  <c r="P49" i="4" s="1"/>
  <c r="P47" i="4" s="1"/>
  <c r="Q50" i="4"/>
  <c r="Q48" i="4" s="1"/>
  <c r="R50" i="4"/>
  <c r="R48" i="4" s="1"/>
  <c r="S50" i="4"/>
  <c r="T50" i="4"/>
  <c r="T49" i="4" s="1"/>
  <c r="T47" i="4" s="1"/>
  <c r="R54" i="4"/>
  <c r="S54" i="4"/>
  <c r="R55" i="4"/>
  <c r="R53" i="4" s="1"/>
  <c r="R52" i="4" s="1"/>
  <c r="P56" i="4"/>
  <c r="P54" i="4" s="1"/>
  <c r="Q56" i="4"/>
  <c r="Q54" i="4" s="1"/>
  <c r="R56" i="4"/>
  <c r="S56" i="4"/>
  <c r="S55" i="4" s="1"/>
  <c r="S53" i="4" s="1"/>
  <c r="S52" i="4" s="1"/>
  <c r="T56" i="4"/>
  <c r="T54" i="4" s="1"/>
  <c r="Q60" i="4"/>
  <c r="R60" i="4"/>
  <c r="Q61" i="4"/>
  <c r="Q59" i="4" s="1"/>
  <c r="Q58" i="4" s="1"/>
  <c r="P62" i="4"/>
  <c r="P60" i="4" s="1"/>
  <c r="Q62" i="4"/>
  <c r="R62" i="4"/>
  <c r="R61" i="4" s="1"/>
  <c r="R59" i="4" s="1"/>
  <c r="R58" i="4" s="1"/>
  <c r="S62" i="4"/>
  <c r="S60" i="4" s="1"/>
  <c r="T62" i="4"/>
  <c r="T60" i="4" s="1"/>
  <c r="Q66" i="4"/>
  <c r="P67" i="4"/>
  <c r="P65" i="4" s="1"/>
  <c r="P64" i="4" s="1"/>
  <c r="P68" i="4"/>
  <c r="S68" i="4"/>
  <c r="T68" i="4"/>
  <c r="P70" i="4"/>
  <c r="Q70" i="4"/>
  <c r="Q67" i="4" s="1"/>
  <c r="Q65" i="4" s="1"/>
  <c r="Q64" i="4" s="1"/>
  <c r="R70" i="4"/>
  <c r="R66" i="4" s="1"/>
  <c r="S70" i="4"/>
  <c r="S67" i="4" s="1"/>
  <c r="T70" i="4"/>
  <c r="T67" i="4" s="1"/>
  <c r="Q72" i="4"/>
  <c r="R72" i="4"/>
  <c r="P75" i="4"/>
  <c r="P74" i="4" s="1"/>
  <c r="P73" i="4" s="1"/>
  <c r="P72" i="4" s="1"/>
  <c r="P76" i="4"/>
  <c r="S76" i="4"/>
  <c r="S75" i="4" s="1"/>
  <c r="S74" i="4" s="1"/>
  <c r="S73" i="4" s="1"/>
  <c r="S72" i="4" s="1"/>
  <c r="T76" i="4"/>
  <c r="T75" i="4" s="1"/>
  <c r="T74" i="4" s="1"/>
  <c r="T73" i="4" s="1"/>
  <c r="T72" i="4" s="1"/>
  <c r="Q54" i="5" l="1"/>
  <c r="Q97" i="5" s="1"/>
  <c r="Q8" i="5" s="1"/>
  <c r="P97" i="5"/>
  <c r="P8" i="5" s="1"/>
  <c r="T41" i="4"/>
  <c r="P41" i="4"/>
  <c r="T7" i="4"/>
  <c r="S41" i="4"/>
  <c r="S7" i="4"/>
  <c r="T65" i="4"/>
  <c r="T64" i="4" s="1"/>
  <c r="T66" i="4"/>
  <c r="S65" i="4"/>
  <c r="S64" i="4" s="1"/>
  <c r="S66" i="4"/>
  <c r="Q7" i="4"/>
  <c r="P7" i="4"/>
  <c r="P78" i="4" s="1"/>
  <c r="P66" i="4"/>
  <c r="T61" i="4"/>
  <c r="T59" i="4" s="1"/>
  <c r="T58" i="4" s="1"/>
  <c r="P61" i="4"/>
  <c r="P59" i="4" s="1"/>
  <c r="P58" i="4" s="1"/>
  <c r="Q55" i="4"/>
  <c r="Q53" i="4" s="1"/>
  <c r="Q52" i="4" s="1"/>
  <c r="R49" i="4"/>
  <c r="R47" i="4" s="1"/>
  <c r="R44" i="4"/>
  <c r="R42" i="4" s="1"/>
  <c r="S15" i="4"/>
  <c r="R67" i="4"/>
  <c r="R65" i="4" s="1"/>
  <c r="R64" i="4" s="1"/>
  <c r="S61" i="4"/>
  <c r="S59" i="4" s="1"/>
  <c r="S58" i="4" s="1"/>
  <c r="T55" i="4"/>
  <c r="T53" i="4" s="1"/>
  <c r="T52" i="4" s="1"/>
  <c r="P55" i="4"/>
  <c r="P53" i="4" s="1"/>
  <c r="P52" i="4" s="1"/>
  <c r="Q49" i="4"/>
  <c r="Q47" i="4" s="1"/>
  <c r="Q44" i="4"/>
  <c r="Q42" i="4" s="1"/>
  <c r="Q41" i="4" s="1"/>
  <c r="R37" i="4"/>
  <c r="R35" i="4" s="1"/>
  <c r="R34" i="4" s="1"/>
  <c r="R15" i="4"/>
  <c r="R13" i="4" s="1"/>
  <c r="R10" i="4"/>
  <c r="R8" i="4" s="1"/>
  <c r="R7" i="4" s="1"/>
  <c r="C12" i="3"/>
  <c r="D12" i="3"/>
  <c r="E12" i="3"/>
  <c r="E38" i="3" s="1"/>
  <c r="F12" i="3"/>
  <c r="F38" i="3" s="1"/>
  <c r="G12" i="3"/>
  <c r="C22" i="3"/>
  <c r="D22" i="3"/>
  <c r="D38" i="3" s="1"/>
  <c r="E22" i="3"/>
  <c r="F22" i="3"/>
  <c r="G22" i="3"/>
  <c r="C24" i="3"/>
  <c r="D24" i="3"/>
  <c r="E24" i="3"/>
  <c r="F24" i="3"/>
  <c r="G24" i="3"/>
  <c r="C27" i="3"/>
  <c r="D27" i="3"/>
  <c r="E27" i="3"/>
  <c r="F27" i="3"/>
  <c r="G27" i="3"/>
  <c r="C30" i="3"/>
  <c r="D30" i="3"/>
  <c r="E30" i="3"/>
  <c r="F30" i="3"/>
  <c r="G30" i="3"/>
  <c r="C34" i="3"/>
  <c r="D34" i="3"/>
  <c r="E34" i="3"/>
  <c r="F34" i="3"/>
  <c r="G34" i="3"/>
  <c r="C36" i="3"/>
  <c r="D36" i="3"/>
  <c r="E36" i="3"/>
  <c r="F36" i="3"/>
  <c r="G36" i="3"/>
  <c r="C38" i="3"/>
  <c r="G38" i="3"/>
  <c r="T78" i="4" l="1"/>
  <c r="Q78" i="4"/>
  <c r="R41" i="4"/>
  <c r="R78" i="4" s="1"/>
  <c r="S78" i="4"/>
  <c r="D13" i="2"/>
  <c r="D12" i="2" s="1"/>
  <c r="C14" i="2"/>
  <c r="C13" i="2" s="1"/>
  <c r="C12" i="2" s="1"/>
  <c r="D14" i="2"/>
  <c r="E14" i="2"/>
  <c r="E13" i="2" s="1"/>
  <c r="E12" i="2" s="1"/>
  <c r="E11" i="2" s="1"/>
  <c r="F14" i="2"/>
  <c r="F13" i="2" s="1"/>
  <c r="F12" i="2" s="1"/>
  <c r="G14" i="2"/>
  <c r="G13" i="2" s="1"/>
  <c r="G12" i="2" s="1"/>
  <c r="F18" i="2"/>
  <c r="C19" i="2"/>
  <c r="C18" i="2" s="1"/>
  <c r="D19" i="2"/>
  <c r="D18" i="2" s="1"/>
  <c r="E19" i="2"/>
  <c r="E18" i="2" s="1"/>
  <c r="F19" i="2"/>
  <c r="G19" i="2"/>
  <c r="G18" i="2" s="1"/>
  <c r="D28" i="2"/>
  <c r="D29" i="2"/>
  <c r="E29" i="2"/>
  <c r="E28" i="2" s="1"/>
  <c r="F29" i="2"/>
  <c r="F28" i="2" s="1"/>
  <c r="G29" i="2"/>
  <c r="G28" i="2" s="1"/>
  <c r="G33" i="2"/>
  <c r="C34" i="2"/>
  <c r="C33" i="2" s="1"/>
  <c r="C29" i="2" s="1"/>
  <c r="C28" i="2" s="1"/>
  <c r="F34" i="2"/>
  <c r="F33" i="2" s="1"/>
  <c r="G34" i="2"/>
  <c r="D36" i="2"/>
  <c r="C37" i="2"/>
  <c r="D37" i="2"/>
  <c r="E37" i="2"/>
  <c r="E36" i="2" s="1"/>
  <c r="F37" i="2"/>
  <c r="G37" i="2"/>
  <c r="C38" i="2"/>
  <c r="F38" i="2"/>
  <c r="G38" i="2"/>
  <c r="C39" i="2"/>
  <c r="D39" i="2"/>
  <c r="E39" i="2"/>
  <c r="D43" i="2"/>
  <c r="E43" i="2"/>
  <c r="C44" i="2"/>
  <c r="C43" i="2" s="1"/>
  <c r="C45" i="2"/>
  <c r="F45" i="2"/>
  <c r="F44" i="2" s="1"/>
  <c r="F43" i="2" s="1"/>
  <c r="G45" i="2"/>
  <c r="G44" i="2" s="1"/>
  <c r="G43" i="2" s="1"/>
  <c r="F47" i="2"/>
  <c r="G47" i="2"/>
  <c r="C48" i="2"/>
  <c r="C47" i="2" s="1"/>
  <c r="F48" i="2"/>
  <c r="G48" i="2"/>
  <c r="C50" i="2"/>
  <c r="D50" i="2"/>
  <c r="E50" i="2"/>
  <c r="F50" i="2"/>
  <c r="G50" i="2"/>
  <c r="C51" i="2"/>
  <c r="F51" i="2"/>
  <c r="G51" i="2"/>
  <c r="C54" i="2"/>
  <c r="D54" i="2"/>
  <c r="E54" i="2"/>
  <c r="F54" i="2"/>
  <c r="G54" i="2"/>
  <c r="C58" i="2"/>
  <c r="D58" i="2"/>
  <c r="D57" i="2" s="1"/>
  <c r="G58" i="2"/>
  <c r="G57" i="2" s="1"/>
  <c r="G56" i="2" s="1"/>
  <c r="C59" i="2"/>
  <c r="D59" i="2"/>
  <c r="E59" i="2"/>
  <c r="F59" i="2"/>
  <c r="G59" i="2"/>
  <c r="C61" i="2"/>
  <c r="D61" i="2"/>
  <c r="E61" i="2"/>
  <c r="E58" i="2" s="1"/>
  <c r="E57" i="2" s="1"/>
  <c r="F61" i="2"/>
  <c r="F58" i="2" s="1"/>
  <c r="G61" i="2"/>
  <c r="E63" i="2"/>
  <c r="F63" i="2"/>
  <c r="C64" i="2"/>
  <c r="C63" i="2" s="1"/>
  <c r="D64" i="2"/>
  <c r="D63" i="2" s="1"/>
  <c r="E64" i="2"/>
  <c r="F64" i="2"/>
  <c r="G64" i="2"/>
  <c r="G63" i="2" s="1"/>
  <c r="D66" i="2"/>
  <c r="E66" i="2"/>
  <c r="E68" i="2"/>
  <c r="C69" i="2"/>
  <c r="C68" i="2" s="1"/>
  <c r="D69" i="2"/>
  <c r="D68" i="2" s="1"/>
  <c r="E69" i="2"/>
  <c r="F69" i="2"/>
  <c r="F68" i="2" s="1"/>
  <c r="G69" i="2"/>
  <c r="G68" i="2" s="1"/>
  <c r="C71" i="2"/>
  <c r="D72" i="2"/>
  <c r="D71" i="2" s="1"/>
  <c r="E72" i="2"/>
  <c r="E71" i="2" s="1"/>
  <c r="C73" i="2"/>
  <c r="D73" i="2"/>
  <c r="E73" i="2"/>
  <c r="C75" i="2"/>
  <c r="D75" i="2"/>
  <c r="E75" i="2"/>
  <c r="C77" i="2"/>
  <c r="D77" i="2"/>
  <c r="C78" i="2"/>
  <c r="D78" i="2"/>
  <c r="E78" i="2"/>
  <c r="E77" i="2" s="1"/>
  <c r="F19" i="1"/>
  <c r="F18" i="1"/>
  <c r="F17" i="1"/>
  <c r="F15" i="1"/>
  <c r="F14" i="1" s="1"/>
  <c r="F13" i="1" s="1"/>
  <c r="F12" i="1" s="1"/>
  <c r="G19" i="1"/>
  <c r="G18" i="1"/>
  <c r="G17" i="1" s="1"/>
  <c r="D20" i="1"/>
  <c r="D19" i="1"/>
  <c r="D18" i="1" s="1"/>
  <c r="D17" i="1" s="1"/>
  <c r="E20" i="1"/>
  <c r="E19" i="1"/>
  <c r="E18" i="1"/>
  <c r="E17" i="1" s="1"/>
  <c r="C19" i="1"/>
  <c r="C18" i="1"/>
  <c r="C17" i="1"/>
  <c r="G15" i="1"/>
  <c r="G14" i="1"/>
  <c r="G13" i="1"/>
  <c r="G12" i="1" s="1"/>
  <c r="E16" i="1"/>
  <c r="E15" i="1" s="1"/>
  <c r="E14" i="1" s="1"/>
  <c r="E13" i="1" s="1"/>
  <c r="C15" i="1"/>
  <c r="C14" i="1" s="1"/>
  <c r="C13" i="1" s="1"/>
  <c r="C12" i="1" s="1"/>
  <c r="C11" i="1" s="1"/>
  <c r="D16" i="1"/>
  <c r="D15" i="1"/>
  <c r="D14" i="1" s="1"/>
  <c r="D13" i="1" s="1"/>
  <c r="D56" i="2" l="1"/>
  <c r="D80" i="2"/>
  <c r="G36" i="2"/>
  <c r="C36" i="2"/>
  <c r="C57" i="2"/>
  <c r="F36" i="2"/>
  <c r="F11" i="2" s="1"/>
  <c r="F81" i="2" s="1"/>
  <c r="G11" i="2"/>
  <c r="G81" i="2" s="1"/>
  <c r="C11" i="2"/>
  <c r="E56" i="2"/>
  <c r="E81" i="2" s="1"/>
  <c r="E80" i="2"/>
  <c r="F57" i="2"/>
  <c r="F56" i="2" s="1"/>
  <c r="D11" i="2"/>
  <c r="D81" i="2" s="1"/>
  <c r="D12" i="1"/>
  <c r="E12" i="1"/>
  <c r="C56" i="2" l="1"/>
  <c r="C80" i="2"/>
  <c r="C81" i="2"/>
</calcChain>
</file>

<file path=xl/sharedStrings.xml><?xml version="1.0" encoding="utf-8"?>
<sst xmlns="http://schemas.openxmlformats.org/spreadsheetml/2006/main" count="493" uniqueCount="313">
  <si>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</si>
  <si>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</si>
  <si>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</si>
  <si>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</si>
  <si>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</si>
  <si>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</si>
  <si>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</si>
  <si>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</si>
  <si>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</si>
  <si>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</si>
  <si>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</si>
  <si>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</si>
  <si>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</si>
  <si>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</si>
  <si>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</si>
  <si>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</si>
  <si>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</si>
  <si>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</si>
  <si>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</si>
  <si>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</si>
  <si>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</si>
  <si>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</si>
  <si>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</si>
  <si>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</si>
  <si>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</si>
  <si>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</si>
  <si>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</si>
  <si>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</si>
  <si>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</si>
  <si>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Черкасского сельсовета </t>
  </si>
  <si>
    <t xml:space="preserve">на 2020 год и плановый период 2021-2022 г.г. </t>
  </si>
  <si>
    <t>от 04 сентября 2020 года № 212</t>
  </si>
  <si>
    <t>Всего доходов и безвозмездные перечисления</t>
  </si>
  <si>
    <t>Итого внутренние обороты</t>
  </si>
  <si>
    <t>Прочие безвозмездные поступления учреждениям, находящимся в ведении органов местного самоуправления поселений</t>
  </si>
  <si>
    <t>3 03 99050 10 0000 180</t>
  </si>
  <si>
    <t>Прочие безвозмездные поступления</t>
  </si>
  <si>
    <t>3 03 99000 00 0000 180</t>
  </si>
  <si>
    <t>БЕЗВОЗМЕЗДНЫЕ ПОСТУПЛЕНИЯ ОТ ПРЕДПРИНИМАТЕЛЬСКОЙ И ИНОЙ ПРИНОСЯЩЕЙ ДОХОД ДЕЯТЕЛЬНОСТИ</t>
  </si>
  <si>
    <t>3 03 00000 00 0000 000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</si>
  <si>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</si>
  <si>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3 02 02050 10 0000 440</t>
  </si>
  <si>
    <t>Доходы от продажи товаров</t>
  </si>
  <si>
    <t>3 02 02000 00 0000 440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</si>
  <si>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</si>
  <si>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3 02 01050 10 0000 130</t>
  </si>
  <si>
    <t>Доходы от продажи услуг</t>
  </si>
  <si>
    <t>3 02 01000 00 0000 130</t>
  </si>
  <si>
    <t>РЫНОЧНЫЕ ПРОДАЖИ ТОВАРОВ И УСЛУГ</t>
  </si>
  <si>
    <t>3 02 00000 00 0000 000</t>
  </si>
  <si>
    <t>ДОХОДЫ ОТ ПРЕДПРИНИМАТЕЛЬСКОЙ И ИНОЙ ПРИНОСЯЩЕЙ ДОХОД ДЕЯТЕЛЬНОСТИ</t>
  </si>
  <si>
    <t>3 00 00000 00 0000 000</t>
  </si>
  <si>
    <t>Прочие межбюджетные трансферты, передаваемые бюджетам сельских поселений</t>
  </si>
  <si>
    <t>2 02 49999 10 0000 150</t>
  </si>
  <si>
    <t>Прочие межбюджетные трансферты, передаваемые бюджетам</t>
  </si>
  <si>
    <t>2 02 49999 00 0000 150</t>
  </si>
  <si>
    <t>Иные межбюджетные трансферты</t>
  </si>
  <si>
    <t>2 02 40000 00 0000 150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</si>
  <si>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</si>
  <si>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</si>
  <si>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</si>
  <si>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2 02 35118 00 0000 150</t>
  </si>
  <si>
    <t xml:space="preserve">Субвенции бюджетам бюджетной системы Российской Федерации </t>
  </si>
  <si>
    <t>2 02 30000 00 0000 150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</si>
  <si>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</si>
  <si>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</si>
  <si>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Дотации на выравнивание бюджетной обеспеченности</t>
  </si>
  <si>
    <t>2 02 16001 00 0000 150</t>
  </si>
  <si>
    <t>Дотации бюджетам поселений на поддержку мер по обеспечению сбалансированности бюджетов</t>
  </si>
  <si>
    <t>2 02 15002 10 0000 150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</si>
  <si>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</si>
  <si>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</si>
  <si>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</si>
  <si>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</si>
  <si>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</si>
  <si>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</si>
  <si>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</si>
  <si>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</si>
  <si>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</si>
  <si>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1 14 06014 10 0000 430</t>
  </si>
  <si>
    <t>ДОХОДЫ ОТ ПРОДАЖИ МАТЕРИАЛЬНЫХ И НЕМАТЕРИАЛЬНЫХ АКТИВОВ</t>
  </si>
  <si>
    <t>1 14 00000 00 0000 000</t>
  </si>
  <si>
    <t>Доходы от сдачи в аренду имущества, находящегося в оперативном управлении органовуправления сельских поселений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</si>
  <si>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</si>
  <si>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</si>
  <si>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</si>
  <si>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</si>
  <si>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</si>
  <si>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</si>
  <si>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</si>
  <si>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</si>
  <si>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1 06 06043 10 0000 110</t>
  </si>
  <si>
    <t>Земельный налог с физическиз лиц, обладающих земельным участком, расположенным в границах сельских поселений</t>
  </si>
  <si>
    <t>Земельный налог с физических лиц</t>
  </si>
  <si>
    <t>1 06 06040 00 0000 110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</si>
  <si>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</si>
  <si>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</si>
  <si>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организаций, обладающих земельным участком, расположенным в границах сельских поселений</t>
  </si>
  <si>
    <t>1 06 06033 10 0000 110</t>
  </si>
  <si>
    <t>Земельный налог с организаций</t>
  </si>
  <si>
    <t>1 06 06030 00 0000 110</t>
  </si>
  <si>
    <t>Земельный налог</t>
  </si>
  <si>
    <t>1 06 06000 00 0000 110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</si>
  <si>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</si>
  <si>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1 06 01030 10 1000 110</t>
  </si>
  <si>
    <t>Транспортный налог с физических лиц</t>
  </si>
  <si>
    <t>1 06 04012 02 0000 110</t>
  </si>
  <si>
    <t>Транспортный налог с организаций</t>
  </si>
  <si>
    <t>1 06 04011 02 0000 110</t>
  </si>
  <si>
    <t>Транспортный налог</t>
  </si>
  <si>
    <t>1 06 04000 02 0000 110</t>
  </si>
  <si>
    <t>1 06 01030 10 000 110</t>
  </si>
  <si>
    <t>Налог на имущество физических лиц</t>
  </si>
  <si>
    <t>1 06 01000 00 0000 110</t>
  </si>
  <si>
    <t>НАЛОГИ НА ИМУЩЕСТВО</t>
  </si>
  <si>
    <t>1 06 00000 00 0000 000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</si>
  <si>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</si>
  <si>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</si>
  <si>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</si>
  <si>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</si>
  <si>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</si>
  <si>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1 05 01020 01 0000 110</t>
  </si>
  <si>
    <t>Налог, взимаемый с налогоплательщиков,выбравших в качестве объекта налогообложения доходы</t>
  </si>
  <si>
    <t>1 05 01011 01 1000 110</t>
  </si>
  <si>
    <t>1 05 01011 01 0000 110</t>
  </si>
  <si>
    <t>1 05 01010 01 0000 110</t>
  </si>
  <si>
    <t>Налог, взимаемый в связи с применением упрощенной системы налогообложения</t>
  </si>
  <si>
    <t>1 05 01000 00 0000 110</t>
  </si>
  <si>
    <t>НАЛОГИ НА СОВОКУПНЫЙ ДОХОД</t>
  </si>
  <si>
    <t>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</si>
  <si>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</si>
  <si>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</si>
  <si>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</si>
  <si>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</si>
  <si>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</si>
  <si>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</si>
  <si>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</si>
  <si>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</si>
  <si>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</si>
  <si>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</si>
  <si>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</si>
  <si>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</si>
  <si>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</si>
  <si>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</si>
  <si>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</si>
  <si>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</si>
  <si>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</si>
  <si>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</si>
  <si>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УСЛУГИ),РЕАЛИЗУЕМЫЕ НА ТЕРРИТОРИИ РОССИЙСКОЙ ФЕДЕРАЦИИ</t>
  </si>
  <si>
    <t>1 03 00000 00 0000 000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</si>
  <si>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</si>
  <si>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2 01 02030 01 1000 110</t>
  </si>
  <si>
    <t>Налог на доходы физических лиц с доходов, полученных физическими лицами в соответствии со статьев 228 Налогового кодекса Российской Федерации</t>
  </si>
  <si>
    <t>1 01 02030 01 0000 110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</si>
  <si>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</si>
  <si>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1 01 02010 01 1000 110</t>
  </si>
  <si>
    <t>1 01 02010 01 0000 110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</si>
  <si>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</si>
  <si>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</si>
  <si>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</si>
  <si>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</si>
  <si>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И НЕНАЛОГОВЫЕ ДОХОДЫ</t>
  </si>
  <si>
    <t>1 00 00000 00 0000 000</t>
  </si>
  <si>
    <t>Наименование кода дохода бюджета</t>
  </si>
  <si>
    <t>Код бюджетной классификации Российской Федерации</t>
  </si>
  <si>
    <t>Поступление доходов в местный бюджет  на 2020 год и плановый период 2021-2022 г.г.</t>
  </si>
  <si>
    <t xml:space="preserve">                                                                            </t>
  </si>
  <si>
    <t xml:space="preserve">депутатов Черкасского сельсовета </t>
  </si>
  <si>
    <t xml:space="preserve">                                                                                                  </t>
  </si>
  <si>
    <t xml:space="preserve">                                                                 </t>
  </si>
  <si>
    <t>Приложение 5</t>
  </si>
  <si>
    <t xml:space="preserve">                                                           </t>
  </si>
  <si>
    <t>Итого расходов</t>
  </si>
  <si>
    <t>Пенсионное обеспечение</t>
  </si>
  <si>
    <t>1001</t>
  </si>
  <si>
    <t>Социальная политика</t>
  </si>
  <si>
    <t>1000</t>
  </si>
  <si>
    <t>Культура</t>
  </si>
  <si>
    <t>0801</t>
  </si>
  <si>
    <t xml:space="preserve">Культура, кинематография </t>
  </si>
  <si>
    <t>0800</t>
  </si>
  <si>
    <t>Благоустройство</t>
  </si>
  <si>
    <t>0503</t>
  </si>
  <si>
    <t>Коммунальное хозяйство</t>
  </si>
  <si>
    <t>0502</t>
  </si>
  <si>
    <t>Жилищное хозяйство</t>
  </si>
  <si>
    <t>0501</t>
  </si>
  <si>
    <t>Жилищно-коммунальное хозяйство</t>
  </si>
  <si>
    <t>0500</t>
  </si>
  <si>
    <t>Другие вопросы в области национальной экономики</t>
  </si>
  <si>
    <t>0412</t>
  </si>
  <si>
    <t>Дорожное хозяйство (дорожные фонды)</t>
  </si>
  <si>
    <t>0409</t>
  </si>
  <si>
    <t>Национальная экономика</t>
  </si>
  <si>
    <t>0400</t>
  </si>
  <si>
    <t>Другие вопросы в области национальной безопасности и правоохранительной деятельности</t>
  </si>
  <si>
    <t>0314</t>
  </si>
  <si>
    <t>Обеспечение пожарной безопасности</t>
  </si>
  <si>
    <t>0310</t>
  </si>
  <si>
    <t>Национальная безопасность и провоохранительная деятельность</t>
  </si>
  <si>
    <t>0300</t>
  </si>
  <si>
    <t>Мобилизационная и вневойсковая подготовка</t>
  </si>
  <si>
    <t>0203</t>
  </si>
  <si>
    <t>Национальная оборона</t>
  </si>
  <si>
    <t>0200</t>
  </si>
  <si>
    <t>Другие общегосударственные вопросы</t>
  </si>
  <si>
    <t>0113</t>
  </si>
  <si>
    <t>Проведение выборов в предварительные органы муниципального образования</t>
  </si>
  <si>
    <t>0107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</si>
  <si>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</si>
  <si>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</si>
  <si>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</si>
  <si>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</si>
  <si>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</si>
  <si>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</si>
  <si>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Фукционирование высшего должностного лица субъекта Российской Федерации и муниципального образования</t>
  </si>
  <si>
    <t>0102</t>
  </si>
  <si>
    <t>Общегосударственные вопросы</t>
  </si>
  <si>
    <t>0100</t>
  </si>
  <si>
    <t xml:space="preserve">2017 год </t>
  </si>
  <si>
    <t xml:space="preserve">2016 год </t>
  </si>
  <si>
    <t xml:space="preserve">Наименование </t>
  </si>
  <si>
    <t>РЗПР</t>
  </si>
  <si>
    <t xml:space="preserve"> по разделам и подразделам расходов классификации расходов  бюджетов</t>
  </si>
  <si>
    <t>Рапределение бюджетных ассигнований местного бюджета  на 2020 год и плановый период 2021-2022 гг.</t>
  </si>
  <si>
    <t>Приложение 6</t>
  </si>
  <si>
    <t/>
  </si>
  <si>
    <t>ИТОГО ПО РАЗДЕЛАМ РАСХОДОВ</t>
  </si>
  <si>
    <t>Публичные нормативные социальные выплаты гражданам</t>
  </si>
  <si>
    <t>Предоставление пенсии за выслугу лет муниципальным служащим муниципального образования поселения</t>
  </si>
  <si>
    <t>Подпрограмма "Обеспечения деятельности аппарата управления администрации муниципального образования Черкасский сельсовет"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</si>
  <si>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</si>
  <si>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240</t>
  </si>
  <si>
    <t>Иные закупки товаров, работ и услуг для государственных (муниципальных) нужд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</si>
  <si>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</si>
  <si>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</si>
  <si>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Подпрограмма "Развитие культуры на территории муниципального образования Черкасский сельсовет"</t>
  </si>
  <si>
    <t>КУЛЬТУРА, КИНЕМАТОГРАФИЯ</t>
  </si>
  <si>
    <t>Финансовое обеспечение мероприятий по благоустройству территорий муниципального образования поселения</t>
  </si>
  <si>
    <t>Подпрограмма "Благоустройство территории муниципального образования Черкасский сельсовет"</t>
  </si>
  <si>
    <t>ЖИЛИЩНО-КОММУНАЛЬНОЕ ХОЗЯЙСТВО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</si>
  <si>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</si>
  <si>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"Развитие дорожного хозяйства на территории муниципального образования Черкасский сельсовет"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</si>
  <si>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</si>
  <si>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</si>
  <si>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</si>
  <si>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</si>
  <si>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</si>
  <si>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пожарной безопасности на территории муниципального образования Черкасский сельсовет"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</si>
  <si>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</si>
  <si>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</si>
  <si>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</si>
  <si>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Ведение первичного воинского учета на территориях, где отсутствуют военные комиссариаты</t>
  </si>
  <si>
    <t>Подпрограмма "Обеспечение осуществления части, переданных органами власти другого уровня, полномочий"</t>
  </si>
  <si>
    <t>НАЦИОНАЛЬНАЯ ОБОРОНА</t>
  </si>
  <si>
    <t>Уплата налогов, сборов и ины платежей</t>
  </si>
  <si>
    <t>Членские взносы совет (ассоциации) муниципальных образований</t>
  </si>
  <si>
    <t>Непрограмное направление расходов (непрограмные мероприятия)</t>
  </si>
  <si>
    <t>Специальные расходы</t>
  </si>
  <si>
    <t>Проведение выборов в представительные органы муниципального образования</t>
  </si>
  <si>
    <t>Обеспечение проведение выборов и референдума</t>
  </si>
  <si>
    <t>Межбюджетные трансферты на осуществление части переданных в район полномочий по внешнему муниципальному контролю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</si>
  <si>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</si>
  <si>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</t>
  </si>
  <si>
    <t>850</t>
  </si>
  <si>
    <t>Уплата налогов, сборов и иных платежей</t>
  </si>
  <si>
    <t>540</t>
  </si>
  <si>
    <t>Аппарат администрации муниципального образования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</si>
  <si>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</si>
  <si>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</si>
  <si>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</si>
  <si>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Подпрогамма "Осуществление деятельности аппарата управления"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</si>
  <si>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</si>
  <si>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</si>
  <si>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</si>
  <si>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</si>
  <si>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</si>
  <si>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</si>
  <si>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</si>
  <si>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</si>
  <si>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</si>
  <si>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</si>
  <si>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</si>
  <si>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</si>
  <si>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Рапределение бюджетных ассигнований из местного бюджета на 2020 год и плановый период 2021-2022г.г. по разделам и подразделам, целевым статьям и видам расходов классификации расходов  бюджета</t>
  </si>
  <si>
    <t>Черкасского сельсовета от 04 сентября 2020 года № 212</t>
  </si>
  <si>
    <t xml:space="preserve">к решению совета депутатов </t>
  </si>
  <si>
    <t>Приложение № 7</t>
  </si>
  <si>
    <t>ИТОГО РАСХОДОВ</t>
  </si>
  <si>
    <t>Иные пенсии социальные доплатык пенсиям</t>
  </si>
  <si>
    <t>Подпрограмма "Обеспечение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</si>
  <si>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</si>
  <si>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</si>
  <si>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Прочая закупка товаров, работ и услуг для государственных (муниципальных) нужд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</si>
  <si>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</si>
  <si>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Финансовое обеспечение мероприятий по благоустройству территории муниципального образования поселения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</si>
  <si>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</si>
  <si>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</si>
  <si>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</si>
  <si>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</si>
  <si>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Уплата иных платежей</t>
  </si>
  <si>
    <t>Членские взносы в Совет (ассоциации) муниципаьных образований</t>
  </si>
  <si>
    <t>Непрограмное направление расходов (непрограммные мероприятия)</t>
  </si>
  <si>
    <t xml:space="preserve">Другие общегосударственные вопросы </t>
  </si>
  <si>
    <t>Подпрограмма "Осуществление деятельности аппарата управления "</t>
  </si>
  <si>
    <t>Обеспечение деятельности финансовых, налоговых органов и органов финансового (финансово-бюджетного) надзора</t>
  </si>
  <si>
    <t>Уплата налогов на имущество организаций и земельного налога</t>
  </si>
  <si>
    <t>Подпрограмма "Осуществление деятельности аппарата управления"</t>
  </si>
  <si>
    <t>Муниципальная программа "Реализация муниципальной политики на территории муниципального образования Черкасский сельсовет" Саракташского района Оренбургской области на 2018-2024 годы</t>
  </si>
  <si>
    <t>Администрация МО Черкасский сельсовет</t>
  </si>
  <si>
    <t>КВСР</t>
  </si>
  <si>
    <t>Ведомственная структура расходов местного бюджета на 2020 год и плановый период 2021-2022г.г.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</si>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</sst>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;[Red]0"/>
    <numFmt numFmtId="165" formatCode="#,##0.00;[Red]#,##0.00"/>
    <numFmt numFmtId="166" formatCode="#,##0.0"/>
    <numFmt numFmtId="167" formatCode="0.00;[Red]0.00"/>
    <numFmt numFmtId="168" formatCode="0000000000"/>
    <numFmt numFmtId="169" formatCode="000"/>
    <numFmt numFmtId="170" formatCode="00"/>
    <numFmt numFmtId="171" formatCode="0000"/>
    <numFmt numFmtId="172" formatCode="000000"/>
    <numFmt numFmtId="173" formatCode="#,##0.00;[Red]\-#,##0.00;0.00"/>
    <numFmt numFmtId="174" formatCode="0000000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Arial Cyr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41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3" fontId="6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165" fontId="3" fillId="0" borderId="1" xfId="0" applyNumberFormat="1" applyFont="1" applyFill="1" applyBorder="1"/>
    <xf numFmtId="0" fontId="15" fillId="0" borderId="1" xfId="0" applyFont="1" applyFill="1" applyBorder="1" applyAlignment="1">
      <alignment horizontal="justify" vertical="center"/>
    </xf>
    <xf numFmtId="49" fontId="15" fillId="0" borderId="1" xfId="0" applyNumberFormat="1" applyFont="1" applyFill="1" applyBorder="1"/>
    <xf numFmtId="4" fontId="2" fillId="0" borderId="1" xfId="0" applyNumberFormat="1" applyFont="1" applyBorder="1"/>
    <xf numFmtId="3" fontId="2" fillId="0" borderId="1" xfId="0" applyNumberFormat="1" applyFont="1" applyFill="1" applyBorder="1"/>
    <xf numFmtId="165" fontId="2" fillId="0" borderId="1" xfId="0" applyNumberFormat="1" applyFont="1" applyFill="1" applyBorder="1"/>
    <xf numFmtId="0" fontId="16" fillId="0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3" fontId="3" fillId="2" borderId="1" xfId="0" applyNumberFormat="1" applyFont="1" applyFill="1" applyBorder="1"/>
    <xf numFmtId="0" fontId="15" fillId="2" borderId="1" xfId="0" applyFont="1" applyFill="1" applyBorder="1" applyAlignment="1">
      <alignment horizontal="justify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8" fillId="0" borderId="0" xfId="0" applyFont="1"/>
    <xf numFmtId="3" fontId="2" fillId="0" borderId="1" xfId="0" applyNumberFormat="1" applyFont="1" applyBorder="1"/>
    <xf numFmtId="166" fontId="2" fillId="0" borderId="1" xfId="0" applyNumberFormat="1" applyFont="1" applyFill="1" applyBorder="1" applyAlignment="1">
      <alignment horizontal="justify" vertical="top" wrapText="1"/>
    </xf>
    <xf numFmtId="0" fontId="19" fillId="0" borderId="0" xfId="0" applyFont="1"/>
    <xf numFmtId="4" fontId="3" fillId="0" borderId="1" xfId="0" applyNumberFormat="1" applyFont="1" applyBorder="1"/>
    <xf numFmtId="3" fontId="3" fillId="0" borderId="1" xfId="0" applyNumberFormat="1" applyFont="1" applyBorder="1"/>
    <xf numFmtId="49" fontId="15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/>
    <xf numFmtId="0" fontId="16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0" fontId="4" fillId="0" borderId="0" xfId="1"/>
    <xf numFmtId="167" fontId="4" fillId="0" borderId="0" xfId="1" applyNumberFormat="1"/>
    <xf numFmtId="0" fontId="4" fillId="0" borderId="0" xfId="1" applyAlignment="1">
      <alignment horizontal="right"/>
    </xf>
    <xf numFmtId="0" fontId="4" fillId="0" borderId="0" xfId="1" applyFill="1" applyAlignment="1">
      <alignment horizontal="right"/>
    </xf>
    <xf numFmtId="0" fontId="4" fillId="0" borderId="0" xfId="1" applyAlignment="1">
      <alignment horizontal="justify" vertical="justify"/>
    </xf>
    <xf numFmtId="0" fontId="4" fillId="0" borderId="0" xfId="1" applyProtection="1">
      <protection hidden="1"/>
    </xf>
    <xf numFmtId="167" fontId="4" fillId="0" borderId="0" xfId="1" applyNumberFormat="1" applyProtection="1">
      <protection hidden="1"/>
    </xf>
    <xf numFmtId="0" fontId="20" fillId="0" borderId="0" xfId="1" applyFont="1" applyAlignment="1" applyProtection="1">
      <alignment vertical="top"/>
      <protection hidden="1"/>
    </xf>
    <xf numFmtId="0" fontId="4" fillId="0" borderId="0" xfId="1" applyAlignment="1" applyProtection="1">
      <alignment horizontal="right"/>
      <protection hidden="1"/>
    </xf>
    <xf numFmtId="0" fontId="4" fillId="0" borderId="0" xfId="1" applyFill="1" applyAlignment="1" applyProtection="1">
      <alignment horizontal="right"/>
      <protection hidden="1"/>
    </xf>
    <xf numFmtId="0" fontId="4" fillId="0" borderId="0" xfId="1" applyAlignment="1" applyProtection="1">
      <alignment horizontal="justify" vertical="justify"/>
      <protection hidden="1"/>
    </xf>
    <xf numFmtId="0" fontId="20" fillId="0" borderId="0" xfId="1" applyFont="1" applyProtection="1">
      <protection hidden="1"/>
    </xf>
    <xf numFmtId="0" fontId="4" fillId="0" borderId="6" xfId="1" applyBorder="1" applyProtection="1">
      <protection hidden="1"/>
    </xf>
    <xf numFmtId="0" fontId="20" fillId="0" borderId="0" xfId="1" applyFont="1" applyFill="1" applyAlignment="1" applyProtection="1">
      <alignment horizontal="right"/>
      <protection hidden="1"/>
    </xf>
    <xf numFmtId="0" fontId="21" fillId="0" borderId="0" xfId="1" applyFont="1" applyProtection="1">
      <protection hidden="1"/>
    </xf>
    <xf numFmtId="0" fontId="21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protection hidden="1"/>
    </xf>
    <xf numFmtId="3" fontId="22" fillId="0" borderId="0" xfId="1" applyNumberFormat="1" applyFont="1" applyFill="1" applyAlignment="1" applyProtection="1">
      <protection hidden="1"/>
    </xf>
    <xf numFmtId="167" fontId="22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0" fillId="0" borderId="0" xfId="1" applyNumberFormat="1" applyFont="1" applyFill="1" applyAlignment="1" applyProtection="1">
      <protection hidden="1"/>
    </xf>
    <xf numFmtId="4" fontId="22" fillId="0" borderId="1" xfId="1" applyNumberFormat="1" applyFont="1" applyFill="1" applyBorder="1" applyAlignment="1" applyProtection="1">
      <protection hidden="1"/>
    </xf>
    <xf numFmtId="3" fontId="22" fillId="0" borderId="1" xfId="1" applyNumberFormat="1" applyFont="1" applyFill="1" applyBorder="1" applyAlignment="1" applyProtection="1">
      <protection hidden="1"/>
    </xf>
    <xf numFmtId="0" fontId="22" fillId="0" borderId="1" xfId="1" applyNumberFormat="1" applyFont="1" applyFill="1" applyBorder="1" applyAlignment="1" applyProtection="1">
      <alignment horizontal="right"/>
      <protection hidden="1"/>
    </xf>
    <xf numFmtId="168" fontId="20" fillId="0" borderId="1" xfId="1" applyNumberFormat="1" applyFont="1" applyFill="1" applyBorder="1" applyAlignment="1" applyProtection="1">
      <alignment horizontal="right"/>
      <protection hidden="1"/>
    </xf>
    <xf numFmtId="0" fontId="22" fillId="0" borderId="1" xfId="1" applyNumberFormat="1" applyFont="1" applyFill="1" applyBorder="1" applyAlignment="1" applyProtection="1">
      <protection hidden="1"/>
    </xf>
    <xf numFmtId="0" fontId="22" fillId="0" borderId="3" xfId="1" applyNumberFormat="1" applyFont="1" applyFill="1" applyBorder="1" applyAlignment="1" applyProtection="1">
      <alignment horizontal="center" vertical="justify"/>
      <protection hidden="1"/>
    </xf>
    <xf numFmtId="0" fontId="22" fillId="0" borderId="7" xfId="1" applyNumberFormat="1" applyFont="1" applyFill="1" applyBorder="1" applyAlignment="1" applyProtection="1">
      <alignment horizontal="center" vertical="justify"/>
      <protection hidden="1"/>
    </xf>
    <xf numFmtId="0" fontId="22" fillId="0" borderId="8" xfId="1" applyNumberFormat="1" applyFont="1" applyFill="1" applyBorder="1" applyAlignment="1" applyProtection="1">
      <alignment horizontal="center" vertical="justify"/>
      <protection hidden="1"/>
    </xf>
    <xf numFmtId="0" fontId="20" fillId="0" borderId="0" xfId="1" applyNumberFormat="1" applyFont="1" applyFill="1" applyBorder="1" applyAlignment="1" applyProtection="1">
      <protection hidden="1"/>
    </xf>
    <xf numFmtId="4" fontId="20" fillId="0" borderId="1" xfId="1" applyNumberFormat="1" applyFont="1" applyFill="1" applyBorder="1"/>
    <xf numFmtId="3" fontId="20" fillId="0" borderId="1" xfId="1" applyNumberFormat="1" applyFont="1" applyBorder="1"/>
    <xf numFmtId="4" fontId="20" fillId="0" borderId="1" xfId="1" applyNumberFormat="1" applyFont="1" applyFill="1" applyBorder="1" applyAlignment="1" applyProtection="1">
      <protection hidden="1"/>
    </xf>
    <xf numFmtId="0" fontId="22" fillId="0" borderId="1" xfId="1" applyFont="1" applyBorder="1"/>
    <xf numFmtId="169" fontId="20" fillId="0" borderId="1" xfId="1" applyNumberFormat="1" applyFont="1" applyBorder="1"/>
    <xf numFmtId="0" fontId="23" fillId="0" borderId="1" xfId="3" applyFont="1" applyBorder="1"/>
    <xf numFmtId="170" fontId="20" fillId="0" borderId="1" xfId="1" applyNumberFormat="1" applyFont="1" applyFill="1" applyBorder="1" applyAlignment="1" applyProtection="1">
      <protection hidden="1"/>
    </xf>
    <xf numFmtId="171" fontId="20" fillId="0" borderId="1" xfId="1" applyNumberFormat="1" applyFont="1" applyFill="1" applyBorder="1" applyAlignment="1" applyProtection="1">
      <protection hidden="1"/>
    </xf>
    <xf numFmtId="169" fontId="20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0" xfId="1" applyBorder="1" applyAlignment="1" applyProtection="1">
      <alignment horizontal="justify" vertical="justify"/>
      <protection hidden="1"/>
    </xf>
    <xf numFmtId="4" fontId="22" fillId="0" borderId="1" xfId="1" applyNumberFormat="1" applyFont="1" applyFill="1" applyBorder="1"/>
    <xf numFmtId="3" fontId="22" fillId="0" borderId="1" xfId="1" applyNumberFormat="1" applyFont="1" applyBorder="1"/>
    <xf numFmtId="169" fontId="22" fillId="0" borderId="1" xfId="1" applyNumberFormat="1" applyFont="1" applyBorder="1"/>
    <xf numFmtId="172" fontId="22" fillId="0" borderId="1" xfId="1" applyNumberFormat="1" applyFont="1" applyFill="1" applyBorder="1"/>
    <xf numFmtId="170" fontId="22" fillId="0" borderId="1" xfId="1" applyNumberFormat="1" applyFont="1" applyFill="1" applyBorder="1" applyAlignment="1" applyProtection="1">
      <protection hidden="1"/>
    </xf>
    <xf numFmtId="171" fontId="22" fillId="0" borderId="1" xfId="1" applyNumberFormat="1" applyFont="1" applyFill="1" applyBorder="1" applyAlignment="1" applyProtection="1">
      <protection hidden="1"/>
    </xf>
    <xf numFmtId="169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8" fontId="22" fillId="0" borderId="1" xfId="1" applyNumberFormat="1" applyFont="1" applyFill="1" applyBorder="1"/>
    <xf numFmtId="171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22" fillId="0" borderId="8" xfId="1" applyNumberFormat="1" applyFont="1" applyFill="1" applyBorder="1" applyAlignment="1" applyProtection="1">
      <alignment horizontal="left" vertical="justify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73" fontId="20" fillId="0" borderId="1" xfId="1" applyNumberFormat="1" applyFont="1" applyFill="1" applyBorder="1" applyAlignment="1" applyProtection="1">
      <protection hidden="1"/>
    </xf>
    <xf numFmtId="169" fontId="20" fillId="0" borderId="1" xfId="1" applyNumberFormat="1" applyFont="1" applyFill="1" applyBorder="1" applyAlignment="1" applyProtection="1">
      <alignment horizontal="right"/>
      <protection hidden="1"/>
    </xf>
    <xf numFmtId="174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10" xfId="1" applyBorder="1" applyAlignment="1" applyProtection="1">
      <alignment horizontal="justify" vertical="justify"/>
      <protection hidden="1"/>
    </xf>
    <xf numFmtId="174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11" xfId="1" applyNumberFormat="1" applyFont="1" applyFill="1" applyBorder="1" applyAlignment="1" applyProtection="1">
      <alignment horizontal="justify" vertical="justify" wrapText="1"/>
      <protection hidden="1"/>
    </xf>
    <xf numFmtId="3" fontId="20" fillId="0" borderId="1" xfId="1" applyNumberFormat="1" applyFont="1" applyFill="1" applyBorder="1"/>
    <xf numFmtId="0" fontId="20" fillId="0" borderId="1" xfId="1" applyFont="1" applyBorder="1"/>
    <xf numFmtId="0" fontId="23" fillId="0" borderId="1" xfId="3" applyFont="1" applyBorder="1" applyAlignment="1">
      <alignment vertical="distributed"/>
    </xf>
    <xf numFmtId="171" fontId="22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20" fillId="0" borderId="8" xfId="1" applyNumberFormat="1" applyFont="1" applyFill="1" applyBorder="1" applyAlignment="1" applyProtection="1">
      <protection hidden="1"/>
    </xf>
    <xf numFmtId="173" fontId="20" fillId="0" borderId="3" xfId="1" applyNumberFormat="1" applyFont="1" applyFill="1" applyBorder="1" applyAlignment="1" applyProtection="1">
      <protection hidden="1"/>
    </xf>
    <xf numFmtId="169" fontId="22" fillId="0" borderId="1" xfId="1" applyNumberFormat="1" applyFont="1" applyFill="1" applyBorder="1" applyAlignment="1" applyProtection="1">
      <alignment horizontal="right"/>
      <protection hidden="1"/>
    </xf>
    <xf numFmtId="168" fontId="22" fillId="0" borderId="8" xfId="1" applyNumberFormat="1" applyFont="1" applyFill="1" applyBorder="1" applyAlignment="1" applyProtection="1">
      <alignment horizontal="right"/>
      <protection hidden="1"/>
    </xf>
    <xf numFmtId="170" fontId="22" fillId="0" borderId="8" xfId="1" applyNumberFormat="1" applyFont="1" applyFill="1" applyBorder="1" applyAlignment="1" applyProtection="1">
      <protection hidden="1"/>
    </xf>
    <xf numFmtId="171" fontId="20" fillId="0" borderId="7" xfId="1" applyNumberFormat="1" applyFont="1" applyFill="1" applyBorder="1" applyAlignment="1" applyProtection="1">
      <protection hidden="1"/>
    </xf>
    <xf numFmtId="171" fontId="22" fillId="0" borderId="12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2" fillId="2" borderId="1" xfId="1" applyNumberFormat="1" applyFont="1" applyFill="1" applyBorder="1" applyAlignment="1" applyProtection="1">
      <protection hidden="1"/>
    </xf>
    <xf numFmtId="173" fontId="20" fillId="2" borderId="8" xfId="1" applyNumberFormat="1" applyFont="1" applyFill="1" applyBorder="1" applyAlignment="1" applyProtection="1">
      <protection hidden="1"/>
    </xf>
    <xf numFmtId="173" fontId="20" fillId="2" borderId="1" xfId="1" applyNumberFormat="1" applyFont="1" applyFill="1" applyBorder="1" applyAlignment="1" applyProtection="1">
      <protection hidden="1"/>
    </xf>
    <xf numFmtId="173" fontId="20" fillId="2" borderId="3" xfId="1" applyNumberFormat="1" applyFont="1" applyFill="1" applyBorder="1" applyAlignment="1" applyProtection="1">
      <protection hidden="1"/>
    </xf>
    <xf numFmtId="169" fontId="22" fillId="2" borderId="1" xfId="1" applyNumberFormat="1" applyFont="1" applyFill="1" applyBorder="1" applyAlignment="1" applyProtection="1">
      <alignment horizontal="right"/>
      <protection hidden="1"/>
    </xf>
    <xf numFmtId="168" fontId="22" fillId="2" borderId="8" xfId="1" applyNumberFormat="1" applyFont="1" applyFill="1" applyBorder="1" applyAlignment="1" applyProtection="1">
      <alignment horizontal="right"/>
      <protection hidden="1"/>
    </xf>
    <xf numFmtId="170" fontId="22" fillId="2" borderId="8" xfId="1" applyNumberFormat="1" applyFont="1" applyFill="1" applyBorder="1" applyAlignment="1" applyProtection="1">
      <protection hidden="1"/>
    </xf>
    <xf numFmtId="171" fontId="20" fillId="2" borderId="7" xfId="1" applyNumberFormat="1" applyFont="1" applyFill="1" applyBorder="1" applyAlignment="1" applyProtection="1">
      <protection hidden="1"/>
    </xf>
    <xf numFmtId="171" fontId="22" fillId="2" borderId="11" xfId="1" applyNumberFormat="1" applyFont="1" applyFill="1" applyBorder="1" applyAlignment="1" applyProtection="1">
      <alignment horizontal="justify" vertical="justify" wrapText="1"/>
      <protection hidden="1"/>
    </xf>
    <xf numFmtId="170" fontId="20" fillId="0" borderId="8" xfId="1" applyNumberFormat="1" applyFont="1" applyFill="1" applyBorder="1" applyAlignment="1" applyProtection="1">
      <protection hidden="1"/>
    </xf>
    <xf numFmtId="169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0" borderId="8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11" xfId="1" applyNumberFormat="1" applyFont="1" applyFill="1" applyBorder="1" applyAlignment="1" applyProtection="1">
      <alignment horizontal="justify" vertical="justify" wrapText="1"/>
      <protection hidden="1"/>
    </xf>
    <xf numFmtId="174" fontId="20" fillId="0" borderId="7" xfId="1" applyNumberFormat="1" applyFont="1" applyFill="1" applyBorder="1" applyAlignment="1" applyProtection="1">
      <alignment horizontal="justify" vertical="justify" wrapText="1"/>
      <protection hidden="1"/>
    </xf>
    <xf numFmtId="174" fontId="20" fillId="0" borderId="3" xfId="1" applyNumberFormat="1" applyFont="1" applyFill="1" applyBorder="1" applyAlignment="1" applyProtection="1">
      <alignment horizontal="justify" vertical="justify" wrapText="1"/>
      <protection hidden="1"/>
    </xf>
    <xf numFmtId="171" fontId="22" fillId="0" borderId="3" xfId="1" applyNumberFormat="1" applyFont="1" applyFill="1" applyBorder="1" applyAlignment="1" applyProtection="1">
      <alignment horizontal="justify" vertical="justify" wrapText="1"/>
      <protection hidden="1"/>
    </xf>
    <xf numFmtId="173" fontId="22" fillId="0" borderId="8" xfId="1" applyNumberFormat="1" applyFont="1" applyFill="1" applyBorder="1" applyAlignment="1" applyProtection="1">
      <protection hidden="1"/>
    </xf>
    <xf numFmtId="173" fontId="22" fillId="0" borderId="1" xfId="1" applyNumberFormat="1" applyFont="1" applyFill="1" applyBorder="1" applyAlignment="1" applyProtection="1">
      <protection hidden="1"/>
    </xf>
    <xf numFmtId="173" fontId="22" fillId="0" borderId="3" xfId="1" applyNumberFormat="1" applyFont="1" applyFill="1" applyBorder="1" applyAlignment="1" applyProtection="1">
      <protection hidden="1"/>
    </xf>
    <xf numFmtId="171" fontId="22" fillId="0" borderId="7" xfId="1" applyNumberFormat="1" applyFont="1" applyFill="1" applyBorder="1" applyAlignment="1" applyProtection="1">
      <protection hidden="1"/>
    </xf>
    <xf numFmtId="168" fontId="22" fillId="0" borderId="1" xfId="1" applyNumberFormat="1" applyFont="1" applyFill="1" applyBorder="1" applyAlignment="1" applyProtection="1">
      <alignment horizontal="right"/>
      <protection hidden="1"/>
    </xf>
    <xf numFmtId="169" fontId="20" fillId="2" borderId="1" xfId="1" applyNumberFormat="1" applyFont="1" applyFill="1" applyBorder="1" applyAlignment="1" applyProtection="1">
      <alignment horizontal="right"/>
      <protection hidden="1"/>
    </xf>
    <xf numFmtId="170" fontId="20" fillId="2" borderId="8" xfId="1" applyNumberFormat="1" applyFont="1" applyFill="1" applyBorder="1" applyAlignment="1" applyProtection="1">
      <protection hidden="1"/>
    </xf>
    <xf numFmtId="169" fontId="20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20" fillId="2" borderId="8" xfId="1" applyNumberFormat="1" applyFont="1" applyFill="1" applyBorder="1" applyAlignment="1" applyProtection="1">
      <alignment horizontal="justify" vertical="justify" wrapText="1"/>
      <protection hidden="1"/>
    </xf>
    <xf numFmtId="174" fontId="20" fillId="2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170" fontId="20" fillId="2" borderId="1" xfId="1" applyNumberFormat="1" applyFont="1" applyFill="1" applyBorder="1" applyAlignment="1" applyProtection="1">
      <protection hidden="1"/>
    </xf>
    <xf numFmtId="171" fontId="20" fillId="2" borderId="1" xfId="1" applyNumberFormat="1" applyFont="1" applyFill="1" applyBorder="1" applyAlignment="1" applyProtection="1">
      <protection hidden="1"/>
    </xf>
    <xf numFmtId="174" fontId="20" fillId="2" borderId="1" xfId="1" applyNumberFormat="1" applyFont="1" applyFill="1" applyBorder="1" applyAlignment="1" applyProtection="1">
      <alignment horizontal="justify" vertical="justify" wrapText="1"/>
      <protection hidden="1"/>
    </xf>
    <xf numFmtId="171" fontId="22" fillId="2" borderId="8" xfId="1" applyNumberFormat="1" applyFont="1" applyFill="1" applyBorder="1" applyAlignment="1" applyProtection="1">
      <alignment horizontal="justify" vertical="justify" wrapText="1"/>
      <protection hidden="1"/>
    </xf>
    <xf numFmtId="171" fontId="2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8" xfId="3" applyFont="1" applyBorder="1"/>
    <xf numFmtId="0" fontId="20" fillId="0" borderId="1" xfId="1" applyFont="1" applyBorder="1" applyAlignment="1">
      <alignment wrapText="1"/>
    </xf>
    <xf numFmtId="4" fontId="4" fillId="0" borderId="0" xfId="1" applyNumberFormat="1"/>
    <xf numFmtId="168" fontId="24" fillId="0" borderId="8" xfId="3" applyNumberFormat="1" applyFont="1" applyBorder="1"/>
    <xf numFmtId="169" fontId="2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7" xfId="3" applyFont="1" applyBorder="1" applyAlignment="1">
      <alignment horizontal="left" vertical="top" wrapText="1"/>
    </xf>
    <xf numFmtId="0" fontId="25" fillId="0" borderId="8" xfId="3" applyFont="1" applyBorder="1" applyAlignment="1">
      <alignment horizontal="left" vertical="top" wrapText="1"/>
    </xf>
    <xf numFmtId="168" fontId="23" fillId="0" borderId="8" xfId="3" applyNumberFormat="1" applyFont="1" applyBorder="1"/>
    <xf numFmtId="169" fontId="2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7" xfId="3" applyFont="1" applyBorder="1" applyAlignment="1"/>
    <xf numFmtId="169" fontId="20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4" fillId="0" borderId="7" xfId="3" applyFont="1" applyBorder="1" applyAlignment="1"/>
    <xf numFmtId="169" fontId="22" fillId="0" borderId="12" xfId="1" applyNumberFormat="1" applyFont="1" applyFill="1" applyBorder="1" applyAlignment="1" applyProtection="1">
      <alignment horizontal="justify" vertical="justify" wrapText="1"/>
      <protection hidden="1"/>
    </xf>
    <xf numFmtId="169" fontId="22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23" fillId="0" borderId="0" xfId="3" applyFont="1"/>
    <xf numFmtId="0" fontId="22" fillId="0" borderId="0" xfId="1" applyNumberFormat="1" applyFont="1" applyFill="1" applyAlignment="1" applyProtection="1">
      <protection hidden="1"/>
    </xf>
    <xf numFmtId="164" fontId="22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22" fillId="0" borderId="1" xfId="1" applyNumberFormat="1" applyFont="1" applyFill="1" applyBorder="1" applyAlignment="1" applyProtection="1">
      <alignment horizontal="center"/>
      <protection hidden="1"/>
    </xf>
    <xf numFmtId="0" fontId="2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2" fillId="0" borderId="1" xfId="1" applyNumberFormat="1" applyFont="1" applyFill="1" applyBorder="1" applyAlignment="1" applyProtection="1">
      <alignment horizontal="right" vertical="top" wrapText="1"/>
      <protection hidden="1"/>
    </xf>
    <xf numFmtId="0" fontId="22" fillId="0" borderId="1" xfId="1" applyNumberFormat="1" applyFont="1" applyFill="1" applyBorder="1" applyAlignment="1" applyProtection="1">
      <alignment horizontal="center" vertical="justify"/>
      <protection hidden="1"/>
    </xf>
    <xf numFmtId="0" fontId="2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4" fillId="0" borderId="0" xfId="1" applyNumberFormat="1" applyFont="1" applyFill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8" fillId="0" borderId="0" xfId="1" applyNumberFormat="1" applyFont="1" applyFill="1" applyAlignment="1" applyProtection="1">
      <alignment horizontal="centerContinuous"/>
      <protection hidden="1"/>
    </xf>
    <xf numFmtId="167" fontId="28" fillId="0" borderId="0" xfId="1" applyNumberFormat="1" applyFont="1" applyFill="1" applyAlignment="1" applyProtection="1">
      <alignment horizontal="centerContinuous"/>
      <protection hidden="1"/>
    </xf>
    <xf numFmtId="0" fontId="28" fillId="0" borderId="0" xfId="1" applyNumberFormat="1" applyFont="1" applyFill="1" applyAlignment="1" applyProtection="1">
      <alignment horizontal="right"/>
      <protection hidden="1"/>
    </xf>
    <xf numFmtId="0" fontId="28" fillId="0" borderId="0" xfId="1" applyNumberFormat="1" applyFont="1" applyFill="1" applyAlignment="1" applyProtection="1">
      <alignment horizontal="center"/>
      <protection hidden="1"/>
    </xf>
    <xf numFmtId="0" fontId="28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left" wrapText="1"/>
      <protection hidden="1"/>
    </xf>
    <xf numFmtId="167" fontId="28" fillId="0" borderId="0" xfId="1" applyNumberFormat="1" applyFont="1" applyFill="1" applyAlignment="1" applyProtection="1">
      <alignment horizontal="center"/>
      <protection hidden="1"/>
    </xf>
    <xf numFmtId="0" fontId="29" fillId="0" borderId="0" xfId="1" applyNumberFormat="1" applyFont="1" applyFill="1" applyAlignment="1" applyProtection="1">
      <alignment horizontal="centerContinuous"/>
      <protection hidden="1"/>
    </xf>
    <xf numFmtId="167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1" fillId="0" borderId="0" xfId="3"/>
    <xf numFmtId="0" fontId="1" fillId="0" borderId="0" xfId="3" applyFill="1"/>
    <xf numFmtId="0" fontId="1" fillId="0" borderId="0" xfId="3" applyAlignment="1">
      <alignment horizontal="left"/>
    </xf>
    <xf numFmtId="4" fontId="30" fillId="0" borderId="13" xfId="1" applyNumberFormat="1" applyFont="1" applyFill="1" applyBorder="1" applyAlignment="1" applyProtection="1">
      <protection hidden="1"/>
    </xf>
    <xf numFmtId="0" fontId="31" fillId="0" borderId="13" xfId="1" applyNumberFormat="1" applyFont="1" applyFill="1" applyBorder="1" applyAlignment="1" applyProtection="1">
      <alignment horizontal="right" wrapText="1"/>
      <protection hidden="1"/>
    </xf>
    <xf numFmtId="0" fontId="31" fillId="0" borderId="13" xfId="1" applyNumberFormat="1" applyFont="1" applyFill="1" applyBorder="1" applyAlignment="1" applyProtection="1">
      <alignment wrapText="1"/>
      <protection hidden="1"/>
    </xf>
    <xf numFmtId="0" fontId="30" fillId="0" borderId="14" xfId="1" applyNumberFormat="1" applyFont="1" applyFill="1" applyBorder="1" applyAlignment="1" applyProtection="1">
      <alignment horizontal="center" vertical="justify"/>
      <protection hidden="1"/>
    </xf>
    <xf numFmtId="0" fontId="30" fillId="0" borderId="15" xfId="1" applyNumberFormat="1" applyFont="1" applyFill="1" applyBorder="1" applyAlignment="1" applyProtection="1">
      <alignment horizontal="center" vertical="justify"/>
      <protection hidden="1"/>
    </xf>
    <xf numFmtId="0" fontId="30" fillId="0" borderId="16" xfId="1" applyNumberFormat="1" applyFont="1" applyFill="1" applyBorder="1" applyAlignment="1" applyProtection="1">
      <alignment horizontal="center" vertical="justify"/>
      <protection hidden="1"/>
    </xf>
    <xf numFmtId="0" fontId="30" fillId="0" borderId="17" xfId="1" applyNumberFormat="1" applyFont="1" applyFill="1" applyBorder="1" applyAlignment="1" applyProtection="1">
      <alignment horizontal="justify" vertical="justify"/>
      <protection hidden="1"/>
    </xf>
    <xf numFmtId="173" fontId="31" fillId="0" borderId="18" xfId="1" applyNumberFormat="1" applyFont="1" applyFill="1" applyBorder="1" applyAlignment="1" applyProtection="1">
      <protection hidden="1"/>
    </xf>
    <xf numFmtId="173" fontId="31" fillId="0" borderId="1" xfId="1" applyNumberFormat="1" applyFont="1" applyFill="1" applyBorder="1" applyAlignment="1" applyProtection="1">
      <protection hidden="1"/>
    </xf>
    <xf numFmtId="169" fontId="31" fillId="0" borderId="1" xfId="1" applyNumberFormat="1" applyFont="1" applyFill="1" applyBorder="1" applyAlignment="1" applyProtection="1">
      <alignment horizontal="right" wrapText="1"/>
      <protection hidden="1"/>
    </xf>
    <xf numFmtId="168" fontId="31" fillId="0" borderId="1" xfId="1" applyNumberFormat="1" applyFont="1" applyFill="1" applyBorder="1" applyAlignment="1" applyProtection="1">
      <alignment horizontal="right"/>
      <protection hidden="1"/>
    </xf>
    <xf numFmtId="170" fontId="31" fillId="0" borderId="1" xfId="1" applyNumberFormat="1" applyFont="1" applyFill="1" applyBorder="1" applyAlignment="1" applyProtection="1">
      <alignment wrapText="1"/>
      <protection hidden="1"/>
    </xf>
    <xf numFmtId="169" fontId="31" fillId="0" borderId="1" xfId="1" applyNumberFormat="1" applyFont="1" applyFill="1" applyBorder="1" applyAlignment="1" applyProtection="1">
      <alignment wrapText="1"/>
      <protection hidden="1"/>
    </xf>
    <xf numFmtId="0" fontId="32" fillId="0" borderId="3" xfId="3" applyFont="1" applyBorder="1" applyAlignment="1">
      <alignment horizontal="left" vertical="justify" wrapText="1"/>
    </xf>
    <xf numFmtId="0" fontId="32" fillId="0" borderId="7" xfId="3" applyFont="1" applyBorder="1" applyAlignment="1">
      <alignment horizontal="left" vertical="justify" wrapText="1"/>
    </xf>
    <xf numFmtId="169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12" xfId="1" applyNumberFormat="1" applyFont="1" applyFill="1" applyBorder="1" applyAlignment="1" applyProtection="1">
      <alignment horizontal="left" vertical="justify" wrapText="1"/>
      <protection hidden="1"/>
    </xf>
    <xf numFmtId="169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3" xfId="3" applyBorder="1" applyAlignment="1">
      <alignment horizontal="left" vertical="justify" wrapText="1"/>
    </xf>
    <xf numFmtId="0" fontId="1" fillId="0" borderId="7" xfId="3" applyBorder="1" applyAlignment="1">
      <alignment horizontal="left" vertical="justify" wrapText="1"/>
    </xf>
    <xf numFmtId="173" fontId="30" fillId="0" borderId="18" xfId="1" applyNumberFormat="1" applyFont="1" applyFill="1" applyBorder="1" applyAlignment="1" applyProtection="1">
      <protection hidden="1"/>
    </xf>
    <xf numFmtId="173" fontId="30" fillId="0" borderId="1" xfId="1" applyNumberFormat="1" applyFont="1" applyFill="1" applyBorder="1" applyAlignment="1" applyProtection="1">
      <protection hidden="1"/>
    </xf>
    <xf numFmtId="169" fontId="30" fillId="0" borderId="1" xfId="1" applyNumberFormat="1" applyFont="1" applyFill="1" applyBorder="1" applyAlignment="1" applyProtection="1">
      <alignment horizontal="right" wrapText="1"/>
      <protection hidden="1"/>
    </xf>
    <xf numFmtId="168" fontId="30" fillId="0" borderId="1" xfId="1" applyNumberFormat="1" applyFont="1" applyFill="1" applyBorder="1" applyAlignment="1" applyProtection="1">
      <alignment horizontal="right"/>
      <protection hidden="1"/>
    </xf>
    <xf numFmtId="170" fontId="30" fillId="0" borderId="1" xfId="1" applyNumberFormat="1" applyFont="1" applyFill="1" applyBorder="1" applyAlignment="1" applyProtection="1">
      <alignment wrapText="1"/>
      <protection hidden="1"/>
    </xf>
    <xf numFmtId="169" fontId="30" fillId="0" borderId="1" xfId="1" applyNumberFormat="1" applyFont="1" applyFill="1" applyBorder="1" applyAlignment="1" applyProtection="1">
      <alignment wrapText="1"/>
      <protection hidden="1"/>
    </xf>
    <xf numFmtId="0" fontId="33" fillId="0" borderId="3" xfId="3" applyFont="1" applyBorder="1" applyAlignment="1">
      <alignment horizontal="left" vertical="justify" wrapText="1"/>
    </xf>
    <xf numFmtId="0" fontId="33" fillId="0" borderId="7" xfId="3" applyFont="1" applyBorder="1" applyAlignment="1">
      <alignment horizontal="left" vertical="justify" wrapText="1"/>
    </xf>
    <xf numFmtId="169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12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3" applyFont="1" applyBorder="1"/>
    <xf numFmtId="0" fontId="32" fillId="0" borderId="3" xfId="3" applyFont="1" applyBorder="1" applyAlignment="1">
      <alignment horizontal="justify" vertical="justify" wrapText="1"/>
    </xf>
    <xf numFmtId="0" fontId="32" fillId="0" borderId="7" xfId="3" applyFont="1" applyBorder="1" applyAlignment="1">
      <alignment horizontal="justify" vertical="justify" wrapText="1"/>
    </xf>
    <xf numFmtId="0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7" xfId="1" applyNumberFormat="1" applyFont="1" applyFill="1" applyBorder="1" applyAlignment="1" applyProtection="1">
      <alignment horizontal="justify" vertical="justify" wrapText="1"/>
      <protection hidden="1"/>
    </xf>
    <xf numFmtId="171" fontId="30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11" xfId="1" applyNumberFormat="1" applyFont="1" applyFill="1" applyBorder="1" applyAlignment="1" applyProtection="1">
      <alignment horizontal="justify" vertical="justify" wrapText="1"/>
      <protection hidden="1"/>
    </xf>
    <xf numFmtId="173" fontId="31" fillId="2" borderId="18" xfId="1" applyNumberFormat="1" applyFont="1" applyFill="1" applyBorder="1" applyAlignment="1" applyProtection="1">
      <protection hidden="1"/>
    </xf>
    <xf numFmtId="173" fontId="31" fillId="2" borderId="1" xfId="1" applyNumberFormat="1" applyFont="1" applyFill="1" applyBorder="1" applyAlignment="1" applyProtection="1">
      <protection hidden="1"/>
    </xf>
    <xf numFmtId="169" fontId="31" fillId="2" borderId="1" xfId="1" applyNumberFormat="1" applyFont="1" applyFill="1" applyBorder="1" applyAlignment="1" applyProtection="1">
      <alignment horizontal="right" wrapText="1"/>
      <protection hidden="1"/>
    </xf>
    <xf numFmtId="170" fontId="31" fillId="2" borderId="1" xfId="1" applyNumberFormat="1" applyFont="1" applyFill="1" applyBorder="1" applyAlignment="1" applyProtection="1">
      <alignment wrapText="1"/>
      <protection hidden="1"/>
    </xf>
    <xf numFmtId="169" fontId="31" fillId="2" borderId="1" xfId="1" applyNumberFormat="1" applyFont="1" applyFill="1" applyBorder="1" applyAlignment="1" applyProtection="1">
      <alignment wrapText="1"/>
      <protection hidden="1"/>
    </xf>
    <xf numFmtId="0" fontId="31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1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3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8" xfId="1" applyNumberFormat="1" applyFont="1" applyFill="1" applyBorder="1" applyAlignment="1" applyProtection="1">
      <alignment horizontal="justify" vertical="justify" wrapText="1"/>
      <protection hidden="1"/>
    </xf>
    <xf numFmtId="171" fontId="30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30" fillId="2" borderId="11" xfId="1" applyNumberFormat="1" applyFont="1" applyFill="1" applyBorder="1" applyAlignment="1" applyProtection="1">
      <alignment horizontal="justify" vertical="justify" wrapText="1"/>
      <protection hidden="1"/>
    </xf>
    <xf numFmtId="173" fontId="30" fillId="2" borderId="18" xfId="1" applyNumberFormat="1" applyFont="1" applyFill="1" applyBorder="1" applyAlignment="1" applyProtection="1">
      <protection hidden="1"/>
    </xf>
    <xf numFmtId="173" fontId="30" fillId="2" borderId="1" xfId="1" applyNumberFormat="1" applyFont="1" applyFill="1" applyBorder="1" applyAlignment="1" applyProtection="1">
      <protection hidden="1"/>
    </xf>
    <xf numFmtId="169" fontId="30" fillId="2" borderId="1" xfId="1" applyNumberFormat="1" applyFont="1" applyFill="1" applyBorder="1" applyAlignment="1" applyProtection="1">
      <alignment horizontal="right" wrapText="1"/>
      <protection hidden="1"/>
    </xf>
    <xf numFmtId="168" fontId="30" fillId="2" borderId="1" xfId="1" applyNumberFormat="1" applyFont="1" applyFill="1" applyBorder="1" applyAlignment="1" applyProtection="1">
      <alignment horizontal="right"/>
      <protection hidden="1"/>
    </xf>
    <xf numFmtId="170" fontId="30" fillId="2" borderId="1" xfId="1" applyNumberFormat="1" applyFont="1" applyFill="1" applyBorder="1" applyAlignment="1" applyProtection="1">
      <alignment wrapText="1"/>
      <protection hidden="1"/>
    </xf>
    <xf numFmtId="169" fontId="30" fillId="2" borderId="1" xfId="1" applyNumberFormat="1" applyFont="1" applyFill="1" applyBorder="1" applyAlignment="1" applyProtection="1">
      <alignment wrapText="1"/>
      <protection hidden="1"/>
    </xf>
    <xf numFmtId="0" fontId="30" fillId="2" borderId="3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30" fillId="2" borderId="8" xfId="1" applyNumberFormat="1" applyFont="1" applyFill="1" applyBorder="1" applyAlignment="1" applyProtection="1">
      <alignment horizontal="justify" vertical="justify" wrapText="1"/>
      <protection hidden="1"/>
    </xf>
    <xf numFmtId="169" fontId="30" fillId="2" borderId="3" xfId="1" applyNumberFormat="1" applyFont="1" applyFill="1" applyBorder="1" applyAlignment="1" applyProtection="1">
      <alignment horizontal="justify" vertical="justify" wrapText="1"/>
      <protection hidden="1"/>
    </xf>
    <xf numFmtId="169" fontId="30" fillId="2" borderId="7" xfId="1" applyNumberFormat="1" applyFont="1" applyFill="1" applyBorder="1" applyAlignment="1" applyProtection="1">
      <alignment horizontal="justify" vertical="justify" wrapText="1"/>
      <protection hidden="1"/>
    </xf>
    <xf numFmtId="169" fontId="30" fillId="2" borderId="12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12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3" xfId="3" applyFont="1" applyBorder="1" applyAlignment="1">
      <alignment horizontal="left" vertical="distributed"/>
    </xf>
    <xf numFmtId="0" fontId="32" fillId="0" borderId="7" xfId="3" applyFont="1" applyBorder="1" applyAlignment="1">
      <alignment horizontal="left" vertical="distributed"/>
    </xf>
    <xf numFmtId="0" fontId="32" fillId="0" borderId="8" xfId="3" applyFont="1" applyBorder="1" applyAlignment="1">
      <alignment horizontal="left" vertical="distributed"/>
    </xf>
    <xf numFmtId="0" fontId="34" fillId="0" borderId="3" xfId="3" applyFont="1" applyBorder="1" applyAlignment="1">
      <alignment horizontal="left" vertical="justify" wrapText="1"/>
    </xf>
    <xf numFmtId="0" fontId="34" fillId="0" borderId="7" xfId="3" applyFont="1" applyBorder="1" applyAlignment="1">
      <alignment horizontal="left" vertical="justify" wrapText="1"/>
    </xf>
    <xf numFmtId="0" fontId="30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8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8" xfId="1" applyNumberFormat="1" applyFont="1" applyFill="1" applyBorder="1" applyAlignment="1" applyProtection="1">
      <alignment horizontal="justify" vertical="justify" wrapText="1"/>
      <protection hidden="1"/>
    </xf>
    <xf numFmtId="174" fontId="31" fillId="2" borderId="3" xfId="1" applyNumberFormat="1" applyFont="1" applyFill="1" applyBorder="1" applyAlignment="1" applyProtection="1">
      <alignment horizontal="left" vertical="justify" wrapText="1"/>
      <protection hidden="1"/>
    </xf>
    <xf numFmtId="174" fontId="31" fillId="2" borderId="7" xfId="1" applyNumberFormat="1" applyFont="1" applyFill="1" applyBorder="1" applyAlignment="1" applyProtection="1">
      <alignment horizontal="left" vertical="justify" wrapText="1"/>
      <protection hidden="1"/>
    </xf>
    <xf numFmtId="174" fontId="31" fillId="2" borderId="8" xfId="1" applyNumberFormat="1" applyFont="1" applyFill="1" applyBorder="1" applyAlignment="1" applyProtection="1">
      <alignment horizontal="left" vertical="justify" wrapText="1"/>
      <protection hidden="1"/>
    </xf>
    <xf numFmtId="0" fontId="31" fillId="2" borderId="8" xfId="1" applyNumberFormat="1" applyFont="1" applyFill="1" applyBorder="1" applyAlignment="1" applyProtection="1">
      <alignment vertical="justify" wrapText="1"/>
      <protection hidden="1"/>
    </xf>
    <xf numFmtId="168" fontId="32" fillId="0" borderId="1" xfId="3" applyNumberFormat="1" applyFont="1" applyBorder="1"/>
    <xf numFmtId="0" fontId="35" fillId="0" borderId="3" xfId="3" applyFont="1" applyBorder="1" applyAlignment="1">
      <alignment horizontal="justify" vertical="justify" wrapText="1"/>
    </xf>
    <xf numFmtId="0" fontId="35" fillId="0" borderId="7" xfId="3" applyFont="1" applyBorder="1" applyAlignment="1">
      <alignment horizontal="justify" vertical="justify" wrapText="1"/>
    </xf>
    <xf numFmtId="0" fontId="35" fillId="0" borderId="8" xfId="3" applyFont="1" applyBorder="1" applyAlignment="1">
      <alignment horizontal="justify" vertical="justify" wrapText="1"/>
    </xf>
    <xf numFmtId="0" fontId="1" fillId="0" borderId="1" xfId="3" applyBorder="1" applyAlignment="1">
      <alignment horizontal="justify" vertical="justify" wrapText="1"/>
    </xf>
    <xf numFmtId="169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3" xfId="3" applyBorder="1" applyAlignment="1">
      <alignment horizontal="justify" vertical="justify" wrapText="1"/>
    </xf>
    <xf numFmtId="0" fontId="1" fillId="0" borderId="7" xfId="3" applyBorder="1" applyAlignment="1">
      <alignment horizontal="justify" vertical="justify" wrapText="1"/>
    </xf>
    <xf numFmtId="168" fontId="33" fillId="0" borderId="1" xfId="3" applyNumberFormat="1" applyFont="1" applyBorder="1"/>
    <xf numFmtId="0" fontId="35" fillId="0" borderId="1" xfId="3" applyFont="1" applyBorder="1" applyAlignment="1">
      <alignment horizontal="left" vertical="justify" wrapText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3" xfId="3" applyFont="1" applyBorder="1" applyAlignment="1">
      <alignment horizontal="left" wrapText="1"/>
    </xf>
    <xf numFmtId="0" fontId="35" fillId="0" borderId="7" xfId="3" applyFont="1" applyBorder="1" applyAlignment="1">
      <alignment horizontal="left" wrapText="1"/>
    </xf>
    <xf numFmtId="0" fontId="35" fillId="0" borderId="8" xfId="3" applyFont="1" applyBorder="1" applyAlignment="1">
      <alignment horizontal="left" wrapText="1"/>
    </xf>
    <xf numFmtId="0" fontId="31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6" fillId="0" borderId="3" xfId="3" applyFont="1" applyBorder="1" applyAlignment="1">
      <alignment horizontal="left" wrapText="1"/>
    </xf>
    <xf numFmtId="0" fontId="36" fillId="0" borderId="7" xfId="3" applyFont="1" applyBorder="1" applyAlignment="1">
      <alignment horizontal="left" wrapText="1"/>
    </xf>
    <xf numFmtId="0" fontId="36" fillId="0" borderId="8" xfId="3" applyFont="1" applyBorder="1" applyAlignment="1">
      <alignment horizontal="left" wrapText="1"/>
    </xf>
    <xf numFmtId="0" fontId="35" fillId="0" borderId="3" xfId="3" applyFont="1" applyBorder="1" applyAlignment="1">
      <alignment horizontal="left" vertical="justify" wrapText="1"/>
    </xf>
    <xf numFmtId="0" fontId="35" fillId="0" borderId="7" xfId="3" applyFont="1" applyBorder="1" applyAlignment="1">
      <alignment horizontal="left" vertical="justify" wrapText="1"/>
    </xf>
    <xf numFmtId="169" fontId="30" fillId="0" borderId="8" xfId="1" applyNumberFormat="1" applyFont="1" applyFill="1" applyBorder="1" applyAlignment="1" applyProtection="1">
      <alignment horizontal="justify" vertical="justify" wrapText="1"/>
      <protection hidden="1"/>
    </xf>
    <xf numFmtId="173" fontId="30" fillId="0" borderId="19" xfId="1" applyNumberFormat="1" applyFont="1" applyFill="1" applyBorder="1" applyAlignment="1" applyProtection="1">
      <protection hidden="1"/>
    </xf>
    <xf numFmtId="173" fontId="30" fillId="0" borderId="20" xfId="1" applyNumberFormat="1" applyFont="1" applyFill="1" applyBorder="1" applyAlignment="1" applyProtection="1">
      <protection hidden="1"/>
    </xf>
    <xf numFmtId="169" fontId="30" fillId="0" borderId="20" xfId="1" applyNumberFormat="1" applyFont="1" applyFill="1" applyBorder="1" applyAlignment="1" applyProtection="1">
      <alignment horizontal="right" wrapText="1"/>
      <protection hidden="1"/>
    </xf>
    <xf numFmtId="168" fontId="33" fillId="0" borderId="20" xfId="3" applyNumberFormat="1" applyFont="1" applyBorder="1"/>
    <xf numFmtId="170" fontId="30" fillId="0" borderId="20" xfId="1" applyNumberFormat="1" applyFont="1" applyFill="1" applyBorder="1" applyAlignment="1" applyProtection="1">
      <alignment wrapText="1"/>
      <protection hidden="1"/>
    </xf>
    <xf numFmtId="169" fontId="30" fillId="0" borderId="20" xfId="1" applyNumberFormat="1" applyFont="1" applyFill="1" applyBorder="1" applyAlignment="1" applyProtection="1">
      <alignment wrapText="1"/>
      <protection hidden="1"/>
    </xf>
    <xf numFmtId="0" fontId="37" fillId="0" borderId="21" xfId="3" applyFont="1" applyBorder="1" applyAlignment="1">
      <alignment horizontal="justify" vertical="justify" wrapText="1"/>
    </xf>
    <xf numFmtId="0" fontId="37" fillId="0" borderId="6" xfId="3" applyFont="1" applyBorder="1" applyAlignment="1">
      <alignment horizontal="justify" vertical="justify" wrapText="1"/>
    </xf>
    <xf numFmtId="0" fontId="30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3" applyBorder="1" applyAlignment="1"/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2" xfId="1" applyNumberFormat="1" applyFont="1" applyFill="1" applyBorder="1" applyAlignment="1" applyProtection="1">
      <alignment horizontal="justify" vertical="justify" wrapText="1"/>
      <protection hidden="1"/>
    </xf>
    <xf numFmtId="171" fontId="30" fillId="0" borderId="22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23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0" xfId="3" applyFont="1"/>
    <xf numFmtId="0" fontId="32" fillId="0" borderId="1" xfId="3" applyFont="1" applyBorder="1" applyAlignment="1">
      <alignment horizontal="left" wrapText="1"/>
    </xf>
    <xf numFmtId="1" fontId="32" fillId="0" borderId="1" xfId="3" applyNumberFormat="1" applyFont="1" applyBorder="1"/>
    <xf numFmtId="174" fontId="31" fillId="0" borderId="7" xfId="1" applyNumberFormat="1" applyFont="1" applyFill="1" applyBorder="1" applyAlignment="1" applyProtection="1">
      <alignment horizontal="left" vertical="justify" wrapText="1"/>
      <protection hidden="1"/>
    </xf>
    <xf numFmtId="174" fontId="31" fillId="0" borderId="8" xfId="1" applyNumberFormat="1" applyFont="1" applyFill="1" applyBorder="1" applyAlignment="1" applyProtection="1">
      <alignment horizontal="left" vertical="justify" wrapText="1"/>
      <protection hidden="1"/>
    </xf>
    <xf numFmtId="169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30" fillId="0" borderId="11" xfId="1" applyNumberFormat="1" applyFont="1" applyFill="1" applyBorder="1" applyAlignment="1" applyProtection="1">
      <alignment horizontal="justify" vertical="justify" wrapText="1"/>
      <protection hidden="1"/>
    </xf>
    <xf numFmtId="4" fontId="33" fillId="0" borderId="24" xfId="3" applyNumberFormat="1" applyFont="1" applyBorder="1" applyAlignment="1">
      <alignment horizontal="right" vertical="center" wrapText="1"/>
    </xf>
    <xf numFmtId="4" fontId="30" fillId="0" borderId="25" xfId="1" applyNumberFormat="1" applyFont="1" applyFill="1" applyBorder="1" applyAlignment="1" applyProtection="1">
      <alignment horizontal="right" vertical="center" wrapText="1"/>
      <protection hidden="1"/>
    </xf>
    <xf numFmtId="169" fontId="30" fillId="0" borderId="25" xfId="1" applyNumberFormat="1" applyFont="1" applyFill="1" applyBorder="1" applyAlignment="1" applyProtection="1">
      <alignment horizontal="right" vertical="top" wrapText="1"/>
      <protection hidden="1"/>
    </xf>
    <xf numFmtId="168" fontId="30" fillId="0" borderId="25" xfId="1" applyNumberFormat="1" applyFont="1" applyFill="1" applyBorder="1" applyAlignment="1" applyProtection="1">
      <alignment horizontal="right" vertical="top" wrapText="1"/>
      <protection hidden="1"/>
    </xf>
    <xf numFmtId="170" fontId="30" fillId="0" borderId="25" xfId="1" applyNumberFormat="1" applyFont="1" applyFill="1" applyBorder="1" applyAlignment="1" applyProtection="1">
      <alignment horizontal="right" vertical="top" wrapText="1"/>
      <protection hidden="1"/>
    </xf>
    <xf numFmtId="0" fontId="30" fillId="0" borderId="25" xfId="1" applyNumberFormat="1" applyFont="1" applyFill="1" applyBorder="1" applyAlignment="1" applyProtection="1">
      <alignment horizontal="right" vertical="top" wrapText="1"/>
      <protection hidden="1"/>
    </xf>
    <xf numFmtId="0" fontId="30" fillId="0" borderId="25" xfId="1" applyNumberFormat="1" applyFont="1" applyFill="1" applyBorder="1" applyAlignment="1" applyProtection="1">
      <alignment horizontal="center" vertical="justify"/>
      <protection hidden="1"/>
    </xf>
    <xf numFmtId="0" fontId="30" fillId="0" borderId="26" xfId="1" applyNumberFormat="1" applyFont="1" applyFill="1" applyBorder="1" applyAlignment="1" applyProtection="1">
      <alignment horizontal="center" vertical="justify"/>
      <protection hidden="1"/>
    </xf>
    <xf numFmtId="0" fontId="33" fillId="0" borderId="24" xfId="3" applyFont="1" applyBorder="1" applyAlignment="1">
      <alignment horizontal="center" vertical="center" wrapText="1"/>
    </xf>
    <xf numFmtId="0" fontId="30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0" fillId="0" borderId="25" xfId="1" applyNumberFormat="1" applyFont="1" applyFill="1" applyBorder="1" applyAlignment="1" applyProtection="1">
      <alignment horizontal="center" vertical="top" wrapText="1"/>
      <protection hidden="1"/>
    </xf>
    <xf numFmtId="0" fontId="38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8" fillId="0" borderId="0" xfId="1" applyFont="1"/>
    <xf numFmtId="0" fontId="38" fillId="0" borderId="0" xfId="1" applyFont="1" applyFill="1"/>
    <xf numFmtId="0" fontId="38" fillId="0" borderId="0" xfId="1" applyFont="1" applyAlignment="1" applyProtection="1">
      <protection hidden="1"/>
    </xf>
    <xf numFmtId="0" fontId="38" fillId="0" borderId="0" xfId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Font="1" applyAlignment="1" applyProtection="1">
      <alignment horizontal="justify" vertical="justify"/>
      <protection hidden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7" t="s">
        <v>31</v>
      </c>
      <c r="D4" s="1" t="s">
        <v>28</v>
      </c>
      <c r="E4" s="1"/>
    </row>
    <row r="6" spans="1:7" ht="18.75" x14ac:dyDescent="0.3">
      <c r="A6" s="66" t="s">
        <v>26</v>
      </c>
      <c r="B6" s="67"/>
      <c r="C6" s="67"/>
      <c r="D6" s="67"/>
      <c r="E6" s="67"/>
    </row>
    <row r="7" spans="1:7" ht="18.75" x14ac:dyDescent="0.3">
      <c r="A7" s="68" t="s">
        <v>30</v>
      </c>
      <c r="B7" s="68"/>
      <c r="C7" s="68"/>
      <c r="D7" s="68"/>
      <c r="E7" s="68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5">
        <v>2020</v>
      </c>
      <c r="D10" s="15" t="s">
        <v>25</v>
      </c>
      <c r="E10" s="15" t="s">
        <v>27</v>
      </c>
      <c r="F10" s="13">
        <v>2021</v>
      </c>
      <c r="G10" s="13">
        <v>2022</v>
      </c>
    </row>
    <row r="11" spans="1:7" ht="56.25" x14ac:dyDescent="0.2">
      <c r="A11" s="4" t="s">
        <v>5</v>
      </c>
      <c r="B11" s="5" t="s">
        <v>6</v>
      </c>
      <c r="C11" s="16">
        <f>C12</f>
        <v>1494913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7</v>
      </c>
      <c r="B12" s="7" t="s">
        <v>8</v>
      </c>
      <c r="C12" s="16">
        <f>C13+C17</f>
        <v>1494913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9</v>
      </c>
      <c r="B13" s="7" t="s">
        <v>10</v>
      </c>
      <c r="C13" s="16">
        <f t="shared" ref="C13:G15" si="0">C14</f>
        <v>-11221040</v>
      </c>
      <c r="D13" s="14" t="e">
        <f t="shared" si="0"/>
        <v>#REF!</v>
      </c>
      <c r="E13" s="14" t="e">
        <f t="shared" si="0"/>
        <v>#REF!</v>
      </c>
      <c r="F13" s="16">
        <f>F14</f>
        <v>-10908600</v>
      </c>
      <c r="G13" s="16">
        <f t="shared" si="0"/>
        <v>-10755900</v>
      </c>
    </row>
    <row r="14" spans="1:7" ht="37.5" x14ac:dyDescent="0.2">
      <c r="A14" s="6" t="s">
        <v>11</v>
      </c>
      <c r="B14" s="7" t="s">
        <v>12</v>
      </c>
      <c r="C14" s="16">
        <f t="shared" si="0"/>
        <v>-11221040</v>
      </c>
      <c r="D14" s="14" t="e">
        <f t="shared" si="0"/>
        <v>#REF!</v>
      </c>
      <c r="E14" s="14" t="e">
        <f t="shared" si="0"/>
        <v>#REF!</v>
      </c>
      <c r="F14" s="16">
        <f t="shared" si="0"/>
        <v>-10908600</v>
      </c>
      <c r="G14" s="16">
        <f t="shared" si="0"/>
        <v>-10755900</v>
      </c>
    </row>
    <row r="15" spans="1:7" ht="37.5" x14ac:dyDescent="0.2">
      <c r="A15" s="6" t="s">
        <v>13</v>
      </c>
      <c r="B15" s="7" t="s">
        <v>14</v>
      </c>
      <c r="C15" s="16">
        <f t="shared" si="0"/>
        <v>-11221040</v>
      </c>
      <c r="D15" s="14" t="e">
        <f t="shared" si="0"/>
        <v>#REF!</v>
      </c>
      <c r="E15" s="14" t="e">
        <f t="shared" si="0"/>
        <v>#REF!</v>
      </c>
      <c r="F15" s="16">
        <f t="shared" si="0"/>
        <v>-10908600</v>
      </c>
      <c r="G15" s="16">
        <f t="shared" si="0"/>
        <v>-10755900</v>
      </c>
    </row>
    <row r="16" spans="1:7" ht="37.5" x14ac:dyDescent="0.2">
      <c r="A16" s="6" t="s">
        <v>15</v>
      </c>
      <c r="B16" s="7" t="s">
        <v>16</v>
      </c>
      <c r="C16" s="16">
        <v>-11221040</v>
      </c>
      <c r="D16" s="14" t="e">
        <f>-#REF!</f>
        <v>#REF!</v>
      </c>
      <c r="E16" s="14" t="e">
        <f>-#REF!</f>
        <v>#REF!</v>
      </c>
      <c r="F16" s="16">
        <v>-10908600</v>
      </c>
      <c r="G16" s="16">
        <v>-10755900</v>
      </c>
    </row>
    <row r="17" spans="1:7" ht="18.75" x14ac:dyDescent="0.2">
      <c r="A17" s="6" t="s">
        <v>17</v>
      </c>
      <c r="B17" s="7" t="s">
        <v>18</v>
      </c>
      <c r="C17" s="16">
        <f>C18</f>
        <v>12715953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10908600</v>
      </c>
      <c r="G17" s="16">
        <f t="shared" si="1"/>
        <v>10755900</v>
      </c>
    </row>
    <row r="18" spans="1:7" ht="37.5" x14ac:dyDescent="0.2">
      <c r="A18" s="6" t="s">
        <v>19</v>
      </c>
      <c r="B18" s="7" t="s">
        <v>20</v>
      </c>
      <c r="C18" s="16">
        <f t="shared" si="1"/>
        <v>12715953</v>
      </c>
      <c r="D18" s="14" t="e">
        <f t="shared" si="1"/>
        <v>#REF!</v>
      </c>
      <c r="E18" s="14" t="e">
        <f t="shared" si="1"/>
        <v>#REF!</v>
      </c>
      <c r="F18" s="16">
        <f>F19</f>
        <v>10908600</v>
      </c>
      <c r="G18" s="16">
        <f t="shared" si="1"/>
        <v>10755900</v>
      </c>
    </row>
    <row r="19" spans="1:7" ht="37.5" x14ac:dyDescent="0.2">
      <c r="A19" s="6" t="s">
        <v>21</v>
      </c>
      <c r="B19" s="7" t="s">
        <v>22</v>
      </c>
      <c r="C19" s="16">
        <f t="shared" si="1"/>
        <v>12715953</v>
      </c>
      <c r="D19" s="14" t="e">
        <f t="shared" si="1"/>
        <v>#REF!</v>
      </c>
      <c r="E19" s="14" t="e">
        <f t="shared" si="1"/>
        <v>#REF!</v>
      </c>
      <c r="F19" s="16">
        <f>F20</f>
        <v>10908600</v>
      </c>
      <c r="G19" s="16">
        <f t="shared" si="1"/>
        <v>10755900</v>
      </c>
    </row>
    <row r="20" spans="1:7" ht="37.5" x14ac:dyDescent="0.2">
      <c r="A20" s="6" t="s">
        <v>23</v>
      </c>
      <c r="B20" s="7" t="s">
        <v>24</v>
      </c>
      <c r="C20" s="16">
        <v>12715953</v>
      </c>
      <c r="D20" s="14" t="e">
        <f>#REF!</f>
        <v>#REF!</v>
      </c>
      <c r="E20" s="14" t="e">
        <f>#REF!</f>
        <v>#REF!</v>
      </c>
      <c r="F20" s="16">
        <v>10908600</v>
      </c>
      <c r="G20" s="16">
        <v>10755900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zoomScale="75" workbookViewId="0">
      <selection activeCell="B10" sqref="B10"/>
    </sheetView>
  </sheetViews>
  <sheetFormatPr defaultRowHeight="15.75" x14ac:dyDescent="0.25"/>
  <cols>
    <col min="1" max="1" width="28.85546875" style="20" bestFit="1" customWidth="1"/>
    <col min="2" max="2" width="77.85546875" customWidth="1"/>
    <col min="3" max="3" width="16" style="19" customWidth="1"/>
    <col min="4" max="4" width="16" style="19" hidden="1" customWidth="1"/>
    <col min="5" max="5" width="15.85546875" style="19" hidden="1" customWidth="1"/>
    <col min="6" max="6" width="13.28515625" style="18" customWidth="1"/>
    <col min="7" max="7" width="14.42578125" style="18" customWidth="1"/>
  </cols>
  <sheetData>
    <row r="1" spans="1:7" ht="18.75" x14ac:dyDescent="0.3">
      <c r="B1" s="1" t="s">
        <v>171</v>
      </c>
      <c r="C1" s="25" t="s">
        <v>170</v>
      </c>
      <c r="D1" s="25"/>
      <c r="E1" s="25"/>
    </row>
    <row r="2" spans="1:7" ht="18.75" x14ac:dyDescent="0.3">
      <c r="B2" s="1" t="s">
        <v>169</v>
      </c>
      <c r="C2" s="25" t="s">
        <v>1</v>
      </c>
      <c r="D2" s="25"/>
      <c r="E2" s="25"/>
    </row>
    <row r="3" spans="1:7" ht="18.75" x14ac:dyDescent="0.3">
      <c r="B3" s="1" t="s">
        <v>168</v>
      </c>
      <c r="C3" s="25" t="s">
        <v>167</v>
      </c>
      <c r="D3" s="25"/>
      <c r="E3" s="25"/>
    </row>
    <row r="4" spans="1:7" ht="18.75" x14ac:dyDescent="0.3">
      <c r="A4" s="65"/>
      <c r="B4" s="1" t="s">
        <v>166</v>
      </c>
      <c r="C4" s="17" t="s">
        <v>31</v>
      </c>
      <c r="D4" s="25"/>
      <c r="E4" s="25"/>
    </row>
    <row r="5" spans="1:7" ht="18.75" x14ac:dyDescent="0.3">
      <c r="A5" s="65"/>
      <c r="B5" s="2"/>
      <c r="C5" s="24"/>
      <c r="D5" s="24"/>
      <c r="E5" s="24"/>
    </row>
    <row r="6" spans="1:7" ht="18.75" x14ac:dyDescent="0.3">
      <c r="A6" s="67" t="s">
        <v>165</v>
      </c>
      <c r="B6" s="67"/>
      <c r="C6" s="67"/>
      <c r="D6" s="67"/>
      <c r="E6" s="67"/>
    </row>
    <row r="7" spans="1:7" ht="18.75" x14ac:dyDescent="0.3">
      <c r="A7" s="67"/>
      <c r="B7" s="67"/>
      <c r="C7" s="67"/>
      <c r="D7" s="67"/>
      <c r="E7" s="67"/>
    </row>
    <row r="8" spans="1:7" ht="18.75" x14ac:dyDescent="0.3">
      <c r="A8" s="64"/>
      <c r="E8" s="63" t="s">
        <v>2</v>
      </c>
    </row>
    <row r="9" spans="1:7" ht="18.75" x14ac:dyDescent="0.3">
      <c r="A9" s="64"/>
      <c r="E9" s="63"/>
    </row>
    <row r="10" spans="1:7" ht="49.5" x14ac:dyDescent="0.2">
      <c r="A10" s="62" t="s">
        <v>164</v>
      </c>
      <c r="B10" s="61" t="s">
        <v>163</v>
      </c>
      <c r="C10" s="60">
        <v>2020</v>
      </c>
      <c r="D10" s="60" t="s">
        <v>27</v>
      </c>
      <c r="E10" s="60" t="s">
        <v>27</v>
      </c>
      <c r="F10" s="59">
        <v>2021</v>
      </c>
      <c r="G10" s="59">
        <v>2022</v>
      </c>
    </row>
    <row r="11" spans="1:7" x14ac:dyDescent="0.2">
      <c r="A11" s="31" t="s">
        <v>162</v>
      </c>
      <c r="B11" s="27" t="s">
        <v>161</v>
      </c>
      <c r="C11" s="26">
        <f>C12+C18+C28+C36+C50+C54</f>
        <v>4051000</v>
      </c>
      <c r="D11" s="26" t="e">
        <f>D12+D18+D28+D36+D50+D54+#REF!+D43</f>
        <v>#REF!</v>
      </c>
      <c r="E11" s="26" t="e">
        <f>E12+E18+E28+E36+E50+E54+#REF!+E43</f>
        <v>#REF!</v>
      </c>
      <c r="F11" s="26">
        <f>F12+F18+F28+F36+F50+F54</f>
        <v>4368000</v>
      </c>
      <c r="G11" s="26">
        <f>G12+G18+G28+G36+G50+G54</f>
        <v>4475000</v>
      </c>
    </row>
    <row r="12" spans="1:7" x14ac:dyDescent="0.2">
      <c r="A12" s="28" t="s">
        <v>160</v>
      </c>
      <c r="B12" s="30" t="s">
        <v>159</v>
      </c>
      <c r="C12" s="26">
        <f>C13</f>
        <v>1895000</v>
      </c>
      <c r="D12" s="26">
        <f>D13</f>
        <v>0</v>
      </c>
      <c r="E12" s="26">
        <f>E13</f>
        <v>0</v>
      </c>
      <c r="F12" s="26">
        <f>F13</f>
        <v>1933000</v>
      </c>
      <c r="G12" s="26">
        <f>G13</f>
        <v>1975000</v>
      </c>
    </row>
    <row r="13" spans="1:7" x14ac:dyDescent="0.2">
      <c r="A13" s="28" t="s">
        <v>158</v>
      </c>
      <c r="B13" s="30" t="s">
        <v>157</v>
      </c>
      <c r="C13" s="26">
        <f>C14+C16</f>
        <v>1895000</v>
      </c>
      <c r="D13" s="26">
        <f>D14</f>
        <v>0</v>
      </c>
      <c r="E13" s="26">
        <f>E14</f>
        <v>0</v>
      </c>
      <c r="F13" s="26">
        <f>F14+F16</f>
        <v>1933000</v>
      </c>
      <c r="G13" s="26">
        <f>G14+G16</f>
        <v>1975000</v>
      </c>
    </row>
    <row r="14" spans="1:7" ht="63" x14ac:dyDescent="0.25">
      <c r="A14" s="58" t="s">
        <v>156</v>
      </c>
      <c r="B14" s="30" t="s">
        <v>154</v>
      </c>
      <c r="C14" s="26">
        <f>C15</f>
        <v>1886000</v>
      </c>
      <c r="D14" s="26">
        <f>D15</f>
        <v>0</v>
      </c>
      <c r="E14" s="26">
        <f>E15</f>
        <v>0</v>
      </c>
      <c r="F14" s="26">
        <f>F15</f>
        <v>1924000</v>
      </c>
      <c r="G14" s="26">
        <f>G15</f>
        <v>1966000</v>
      </c>
    </row>
    <row r="15" spans="1:7" ht="67.5" customHeight="1" x14ac:dyDescent="0.25">
      <c r="A15" s="57" t="s">
        <v>155</v>
      </c>
      <c r="B15" s="36" t="s">
        <v>154</v>
      </c>
      <c r="C15" s="33">
        <v>1886000</v>
      </c>
      <c r="D15" s="33"/>
      <c r="E15" s="33"/>
      <c r="F15" s="32">
        <v>1924000</v>
      </c>
      <c r="G15" s="32">
        <v>1966000</v>
      </c>
    </row>
    <row r="16" spans="1:7" ht="34.5" customHeight="1" x14ac:dyDescent="0.25">
      <c r="A16" s="56" t="s">
        <v>153</v>
      </c>
      <c r="B16" s="36" t="s">
        <v>152</v>
      </c>
      <c r="C16" s="33">
        <v>9000</v>
      </c>
      <c r="D16" s="33"/>
      <c r="E16" s="33"/>
      <c r="F16" s="32">
        <v>9000</v>
      </c>
      <c r="G16" s="32">
        <v>9000</v>
      </c>
    </row>
    <row r="17" spans="1:7" ht="63" x14ac:dyDescent="0.25">
      <c r="A17" s="56" t="s">
        <v>151</v>
      </c>
      <c r="B17" s="36" t="s">
        <v>150</v>
      </c>
      <c r="C17" s="33">
        <v>9000</v>
      </c>
      <c r="D17" s="33"/>
      <c r="E17" s="33"/>
      <c r="F17" s="32">
        <v>9000</v>
      </c>
      <c r="G17" s="32">
        <v>9000</v>
      </c>
    </row>
    <row r="18" spans="1:7" ht="31.5" x14ac:dyDescent="0.2">
      <c r="A18" s="28" t="s">
        <v>149</v>
      </c>
      <c r="B18" s="30" t="s">
        <v>148</v>
      </c>
      <c r="C18" s="26">
        <f>C19</f>
        <v>1175000</v>
      </c>
      <c r="D18" s="26">
        <f>D19</f>
        <v>4000</v>
      </c>
      <c r="E18" s="26">
        <f>E19</f>
        <v>4000</v>
      </c>
      <c r="F18" s="26">
        <f>F19</f>
        <v>1206000</v>
      </c>
      <c r="G18" s="26">
        <f>G19</f>
        <v>1256000</v>
      </c>
    </row>
    <row r="19" spans="1:7" ht="31.5" x14ac:dyDescent="0.2">
      <c r="A19" s="35" t="s">
        <v>147</v>
      </c>
      <c r="B19" s="54" t="s">
        <v>146</v>
      </c>
      <c r="C19" s="33">
        <f>C20+C22+C24+C26</f>
        <v>1175000</v>
      </c>
      <c r="D19" s="33">
        <f>D20+D22+D24+D26</f>
        <v>4000</v>
      </c>
      <c r="E19" s="33">
        <f>E20+E22+E24+E26</f>
        <v>4000</v>
      </c>
      <c r="F19" s="33">
        <f>F20+F22+F24+F26</f>
        <v>1206000</v>
      </c>
      <c r="G19" s="33">
        <f>G20+G22+G24+G26</f>
        <v>1256000</v>
      </c>
    </row>
    <row r="20" spans="1:7" ht="63" x14ac:dyDescent="0.2">
      <c r="A20" s="35" t="s">
        <v>145</v>
      </c>
      <c r="B20" s="55" t="s">
        <v>144</v>
      </c>
      <c r="C20" s="33">
        <v>538000</v>
      </c>
      <c r="D20" s="33"/>
      <c r="E20" s="33"/>
      <c r="F20" s="32">
        <v>556000</v>
      </c>
      <c r="G20" s="32">
        <v>578000</v>
      </c>
    </row>
    <row r="21" spans="1:7" ht="96" customHeight="1" x14ac:dyDescent="0.2">
      <c r="A21" s="35" t="s">
        <v>143</v>
      </c>
      <c r="B21" s="55" t="s">
        <v>142</v>
      </c>
      <c r="C21" s="33">
        <v>538000</v>
      </c>
      <c r="D21" s="33"/>
      <c r="E21" s="33"/>
      <c r="F21" s="32">
        <v>556000</v>
      </c>
      <c r="G21" s="32">
        <v>578000</v>
      </c>
    </row>
    <row r="22" spans="1:7" ht="86.25" customHeight="1" x14ac:dyDescent="0.2">
      <c r="A22" s="35" t="s">
        <v>141</v>
      </c>
      <c r="B22" s="54" t="s">
        <v>140</v>
      </c>
      <c r="C22" s="33">
        <v>3000</v>
      </c>
      <c r="D22" s="33">
        <v>4000</v>
      </c>
      <c r="E22" s="33">
        <v>4000</v>
      </c>
      <c r="F22" s="33">
        <v>3000</v>
      </c>
      <c r="G22" s="33">
        <v>3000</v>
      </c>
    </row>
    <row r="23" spans="1:7" ht="117.75" customHeight="1" x14ac:dyDescent="0.2">
      <c r="A23" s="35" t="s">
        <v>139</v>
      </c>
      <c r="B23" s="54" t="s">
        <v>138</v>
      </c>
      <c r="C23" s="33">
        <v>3000</v>
      </c>
      <c r="D23" s="33">
        <v>4000</v>
      </c>
      <c r="E23" s="33">
        <v>4000</v>
      </c>
      <c r="F23" s="33">
        <v>3000</v>
      </c>
      <c r="G23" s="33">
        <v>3000</v>
      </c>
    </row>
    <row r="24" spans="1:7" ht="68.25" customHeight="1" x14ac:dyDescent="0.2">
      <c r="A24" s="35" t="s">
        <v>137</v>
      </c>
      <c r="B24" s="54" t="s">
        <v>136</v>
      </c>
      <c r="C24" s="33">
        <v>703000</v>
      </c>
      <c r="D24" s="33"/>
      <c r="E24" s="33"/>
      <c r="F24" s="32">
        <v>724000</v>
      </c>
      <c r="G24" s="32">
        <v>748000</v>
      </c>
    </row>
    <row r="25" spans="1:7" ht="105" customHeight="1" x14ac:dyDescent="0.2">
      <c r="A25" s="35" t="s">
        <v>135</v>
      </c>
      <c r="B25" s="54" t="s">
        <v>134</v>
      </c>
      <c r="C25" s="33">
        <v>703000</v>
      </c>
      <c r="D25" s="33"/>
      <c r="E25" s="33"/>
      <c r="F25" s="32">
        <v>724000</v>
      </c>
      <c r="G25" s="32">
        <v>748000</v>
      </c>
    </row>
    <row r="26" spans="1:7" ht="63" x14ac:dyDescent="0.2">
      <c r="A26" s="53" t="s">
        <v>133</v>
      </c>
      <c r="B26" s="52" t="s">
        <v>132</v>
      </c>
      <c r="C26" s="26">
        <v>-69000</v>
      </c>
      <c r="D26" s="26"/>
      <c r="E26" s="26"/>
      <c r="F26" s="29">
        <v>-77000</v>
      </c>
      <c r="G26" s="29">
        <v>-73000</v>
      </c>
    </row>
    <row r="27" spans="1:7" ht="94.5" x14ac:dyDescent="0.2">
      <c r="A27" s="53" t="s">
        <v>131</v>
      </c>
      <c r="B27" s="52" t="s">
        <v>130</v>
      </c>
      <c r="C27" s="26">
        <v>-69000</v>
      </c>
      <c r="D27" s="26"/>
      <c r="E27" s="26"/>
      <c r="F27" s="29">
        <v>-77000</v>
      </c>
      <c r="G27" s="29">
        <v>-73000</v>
      </c>
    </row>
    <row r="28" spans="1:7" x14ac:dyDescent="0.2">
      <c r="A28" s="28" t="s">
        <v>129</v>
      </c>
      <c r="B28" s="30" t="s">
        <v>128</v>
      </c>
      <c r="C28" s="26">
        <f>C29</f>
        <v>38000</v>
      </c>
      <c r="D28" s="26" t="e">
        <f>D29+#REF!</f>
        <v>#REF!</v>
      </c>
      <c r="E28" s="26" t="e">
        <f>E29+#REF!</f>
        <v>#REF!</v>
      </c>
      <c r="F28" s="26">
        <f>F29</f>
        <v>40000</v>
      </c>
      <c r="G28" s="26">
        <f>G29</f>
        <v>40000</v>
      </c>
    </row>
    <row r="29" spans="1:7" ht="31.5" x14ac:dyDescent="0.2">
      <c r="A29" s="28" t="s">
        <v>127</v>
      </c>
      <c r="B29" s="30" t="s">
        <v>126</v>
      </c>
      <c r="C29" s="26">
        <f>C32+C33</f>
        <v>38000</v>
      </c>
      <c r="D29" s="26">
        <f>D30+D31</f>
        <v>0</v>
      </c>
      <c r="E29" s="26">
        <f>E30+E31</f>
        <v>0</v>
      </c>
      <c r="F29" s="26">
        <f>F32+F34</f>
        <v>40000</v>
      </c>
      <c r="G29" s="26">
        <f>G32+G33</f>
        <v>40000</v>
      </c>
    </row>
    <row r="30" spans="1:7" ht="31.5" x14ac:dyDescent="0.2">
      <c r="A30" s="28" t="s">
        <v>125</v>
      </c>
      <c r="B30" s="30" t="s">
        <v>122</v>
      </c>
      <c r="C30" s="26">
        <v>20000</v>
      </c>
      <c r="D30" s="26"/>
      <c r="E30" s="26"/>
      <c r="F30" s="29">
        <v>20000</v>
      </c>
      <c r="G30" s="29">
        <v>20000</v>
      </c>
    </row>
    <row r="31" spans="1:7" ht="31.5" x14ac:dyDescent="0.2">
      <c r="A31" s="28" t="s">
        <v>124</v>
      </c>
      <c r="B31" s="30" t="s">
        <v>122</v>
      </c>
      <c r="C31" s="26">
        <v>20000</v>
      </c>
      <c r="D31" s="26"/>
      <c r="E31" s="26"/>
      <c r="F31" s="29">
        <v>20000</v>
      </c>
      <c r="G31" s="29">
        <v>20000</v>
      </c>
    </row>
    <row r="32" spans="1:7" ht="31.5" x14ac:dyDescent="0.2">
      <c r="A32" s="28" t="s">
        <v>123</v>
      </c>
      <c r="B32" s="30" t="s">
        <v>122</v>
      </c>
      <c r="C32" s="26">
        <v>20000</v>
      </c>
      <c r="D32" s="26"/>
      <c r="E32" s="26"/>
      <c r="F32" s="29">
        <v>20000</v>
      </c>
      <c r="G32" s="29">
        <v>20000</v>
      </c>
    </row>
    <row r="33" spans="1:7" ht="31.5" x14ac:dyDescent="0.25">
      <c r="A33" s="51" t="s">
        <v>121</v>
      </c>
      <c r="B33" s="50" t="s">
        <v>120</v>
      </c>
      <c r="C33" s="49">
        <f>C34</f>
        <v>18000</v>
      </c>
      <c r="D33" s="26"/>
      <c r="E33" s="26"/>
      <c r="F33" s="29">
        <f>F34</f>
        <v>20000</v>
      </c>
      <c r="G33" s="29">
        <f>G34</f>
        <v>20000</v>
      </c>
    </row>
    <row r="34" spans="1:7" ht="63" x14ac:dyDescent="0.25">
      <c r="A34" s="51" t="s">
        <v>119</v>
      </c>
      <c r="B34" s="50" t="s">
        <v>118</v>
      </c>
      <c r="C34" s="49">
        <f>C35</f>
        <v>18000</v>
      </c>
      <c r="D34" s="26"/>
      <c r="E34" s="26"/>
      <c r="F34" s="29">
        <f>F35</f>
        <v>20000</v>
      </c>
      <c r="G34" s="29">
        <f>G35</f>
        <v>20000</v>
      </c>
    </row>
    <row r="35" spans="1:7" ht="78.75" x14ac:dyDescent="0.25">
      <c r="A35" s="51" t="s">
        <v>117</v>
      </c>
      <c r="B35" s="50" t="s">
        <v>116</v>
      </c>
      <c r="C35" s="49">
        <v>18000</v>
      </c>
      <c r="D35" s="49">
        <v>2000</v>
      </c>
      <c r="E35" s="49">
        <v>2000</v>
      </c>
      <c r="F35" s="49">
        <v>20000</v>
      </c>
      <c r="G35" s="49">
        <v>20000</v>
      </c>
    </row>
    <row r="36" spans="1:7" x14ac:dyDescent="0.2">
      <c r="A36" s="28" t="s">
        <v>115</v>
      </c>
      <c r="B36" s="30" t="s">
        <v>114</v>
      </c>
      <c r="C36" s="26">
        <f>C37+C43</f>
        <v>940000</v>
      </c>
      <c r="D36" s="26">
        <f>D37</f>
        <v>0</v>
      </c>
      <c r="E36" s="26">
        <f>E37</f>
        <v>0</v>
      </c>
      <c r="F36" s="26">
        <f>F37+F43</f>
        <v>1186000</v>
      </c>
      <c r="G36" s="26">
        <f>G37+G43</f>
        <v>1201000</v>
      </c>
    </row>
    <row r="37" spans="1:7" x14ac:dyDescent="0.2">
      <c r="A37" s="28" t="s">
        <v>113</v>
      </c>
      <c r="B37" s="30" t="s">
        <v>112</v>
      </c>
      <c r="C37" s="26">
        <f>C38</f>
        <v>216000</v>
      </c>
      <c r="D37" s="26">
        <f>D38</f>
        <v>0</v>
      </c>
      <c r="E37" s="26">
        <f>E38</f>
        <v>0</v>
      </c>
      <c r="F37" s="26">
        <f>F38</f>
        <v>238000</v>
      </c>
      <c r="G37" s="26">
        <f>G38</f>
        <v>238000</v>
      </c>
    </row>
    <row r="38" spans="1:7" ht="39" customHeight="1" x14ac:dyDescent="0.2">
      <c r="A38" s="28" t="s">
        <v>111</v>
      </c>
      <c r="B38" s="30" t="s">
        <v>103</v>
      </c>
      <c r="C38" s="26">
        <f>C42</f>
        <v>216000</v>
      </c>
      <c r="D38" s="26"/>
      <c r="E38" s="26"/>
      <c r="F38" s="29">
        <f>F42</f>
        <v>238000</v>
      </c>
      <c r="G38" s="29">
        <f>G42</f>
        <v>238000</v>
      </c>
    </row>
    <row r="39" spans="1:7" hidden="1" x14ac:dyDescent="0.2">
      <c r="A39" s="28" t="s">
        <v>110</v>
      </c>
      <c r="B39" s="30" t="s">
        <v>109</v>
      </c>
      <c r="C39" s="26">
        <f>C40+C41</f>
        <v>0</v>
      </c>
      <c r="D39" s="26">
        <f>D40+D41</f>
        <v>0</v>
      </c>
      <c r="E39" s="26">
        <f>E40+E41</f>
        <v>0</v>
      </c>
      <c r="F39" s="29"/>
      <c r="G39" s="29"/>
    </row>
    <row r="40" spans="1:7" hidden="1" x14ac:dyDescent="0.2">
      <c r="A40" s="28" t="s">
        <v>108</v>
      </c>
      <c r="B40" s="30" t="s">
        <v>107</v>
      </c>
      <c r="C40" s="26"/>
      <c r="D40" s="26"/>
      <c r="E40" s="26"/>
      <c r="F40" s="29"/>
      <c r="G40" s="29"/>
    </row>
    <row r="41" spans="1:7" hidden="1" x14ac:dyDescent="0.2">
      <c r="A41" s="28" t="s">
        <v>106</v>
      </c>
      <c r="B41" s="30" t="s">
        <v>105</v>
      </c>
      <c r="C41" s="26"/>
      <c r="D41" s="26"/>
      <c r="E41" s="26"/>
      <c r="F41" s="29"/>
      <c r="G41" s="29"/>
    </row>
    <row r="42" spans="1:7" ht="36" customHeight="1" x14ac:dyDescent="0.2">
      <c r="A42" s="28" t="s">
        <v>104</v>
      </c>
      <c r="B42" s="30" t="s">
        <v>103</v>
      </c>
      <c r="C42" s="26">
        <v>216000</v>
      </c>
      <c r="D42" s="26"/>
      <c r="E42" s="26"/>
      <c r="F42" s="29">
        <v>238000</v>
      </c>
      <c r="G42" s="29">
        <v>238000</v>
      </c>
    </row>
    <row r="43" spans="1:7" x14ac:dyDescent="0.2">
      <c r="A43" s="47" t="s">
        <v>102</v>
      </c>
      <c r="B43" s="30" t="s">
        <v>101</v>
      </c>
      <c r="C43" s="26">
        <f>C44+C47</f>
        <v>724000</v>
      </c>
      <c r="D43" s="26" t="e">
        <f>D49+#REF!</f>
        <v>#REF!</v>
      </c>
      <c r="E43" s="26" t="e">
        <f>E49+#REF!</f>
        <v>#REF!</v>
      </c>
      <c r="F43" s="26">
        <f>F44+F47</f>
        <v>948000</v>
      </c>
      <c r="G43" s="26">
        <f>G44+G47</f>
        <v>963000</v>
      </c>
    </row>
    <row r="44" spans="1:7" x14ac:dyDescent="0.2">
      <c r="A44" s="47" t="s">
        <v>100</v>
      </c>
      <c r="B44" s="30" t="s">
        <v>99</v>
      </c>
      <c r="C44" s="33">
        <f>C45</f>
        <v>42000</v>
      </c>
      <c r="D44" s="33">
        <v>249000</v>
      </c>
      <c r="E44" s="33">
        <v>249000</v>
      </c>
      <c r="F44" s="33">
        <f>F45</f>
        <v>36000</v>
      </c>
      <c r="G44" s="33">
        <f>G45</f>
        <v>31000</v>
      </c>
    </row>
    <row r="45" spans="1:7" ht="31.5" x14ac:dyDescent="0.2">
      <c r="A45" s="47" t="s">
        <v>98</v>
      </c>
      <c r="B45" s="30" t="s">
        <v>97</v>
      </c>
      <c r="C45" s="33">
        <f>C46</f>
        <v>42000</v>
      </c>
      <c r="D45" s="33"/>
      <c r="E45" s="33"/>
      <c r="F45" s="33">
        <f>F46</f>
        <v>36000</v>
      </c>
      <c r="G45" s="33">
        <f>G46</f>
        <v>31000</v>
      </c>
    </row>
    <row r="46" spans="1:7" ht="63" x14ac:dyDescent="0.2">
      <c r="A46" s="47" t="s">
        <v>96</v>
      </c>
      <c r="B46" s="30" t="s">
        <v>95</v>
      </c>
      <c r="C46" s="33">
        <v>42000</v>
      </c>
      <c r="D46" s="33"/>
      <c r="E46" s="33"/>
      <c r="F46" s="33">
        <v>36000</v>
      </c>
      <c r="G46" s="33">
        <v>31000</v>
      </c>
    </row>
    <row r="47" spans="1:7" x14ac:dyDescent="0.2">
      <c r="A47" s="47" t="s">
        <v>94</v>
      </c>
      <c r="B47" s="30" t="s">
        <v>93</v>
      </c>
      <c r="C47" s="33">
        <f>C48</f>
        <v>682000</v>
      </c>
      <c r="D47" s="33"/>
      <c r="E47" s="33"/>
      <c r="F47" s="33">
        <f>F48</f>
        <v>912000</v>
      </c>
      <c r="G47" s="33">
        <f>G48</f>
        <v>932000</v>
      </c>
    </row>
    <row r="48" spans="1:7" ht="31.5" x14ac:dyDescent="0.2">
      <c r="A48" s="47" t="s">
        <v>91</v>
      </c>
      <c r="B48" s="30" t="s">
        <v>92</v>
      </c>
      <c r="C48" s="33">
        <f>C49</f>
        <v>682000</v>
      </c>
      <c r="D48" s="33"/>
      <c r="E48" s="33"/>
      <c r="F48" s="33">
        <f>F49</f>
        <v>912000</v>
      </c>
      <c r="G48" s="33">
        <f>G49</f>
        <v>932000</v>
      </c>
    </row>
    <row r="49" spans="1:7" ht="63" x14ac:dyDescent="0.2">
      <c r="A49" s="48" t="s">
        <v>91</v>
      </c>
      <c r="B49" s="36" t="s">
        <v>90</v>
      </c>
      <c r="C49" s="33">
        <v>682000</v>
      </c>
      <c r="D49" s="33">
        <v>762000</v>
      </c>
      <c r="E49" s="33">
        <v>762000</v>
      </c>
      <c r="F49" s="33">
        <v>912000</v>
      </c>
      <c r="G49" s="33">
        <v>932000</v>
      </c>
    </row>
    <row r="50" spans="1:7" ht="31.5" x14ac:dyDescent="0.2">
      <c r="A50" s="28" t="s">
        <v>89</v>
      </c>
      <c r="B50" s="30" t="s">
        <v>88</v>
      </c>
      <c r="C50" s="26">
        <f>C52</f>
        <v>3000</v>
      </c>
      <c r="D50" s="26">
        <f>D51+D52</f>
        <v>3000</v>
      </c>
      <c r="E50" s="26">
        <f>E51+E52</f>
        <v>3000</v>
      </c>
      <c r="F50" s="26">
        <f>F51</f>
        <v>3000</v>
      </c>
      <c r="G50" s="26">
        <f>G51</f>
        <v>3000</v>
      </c>
    </row>
    <row r="51" spans="1:7" ht="78.75" x14ac:dyDescent="0.2">
      <c r="A51" s="47" t="s">
        <v>87</v>
      </c>
      <c r="B51" s="30" t="s">
        <v>86</v>
      </c>
      <c r="C51" s="26">
        <f>C52</f>
        <v>3000</v>
      </c>
      <c r="D51" s="26"/>
      <c r="E51" s="26"/>
      <c r="F51" s="29">
        <f>F52</f>
        <v>3000</v>
      </c>
      <c r="G51" s="29">
        <f>G52</f>
        <v>3000</v>
      </c>
    </row>
    <row r="52" spans="1:7" ht="78.75" x14ac:dyDescent="0.2">
      <c r="A52" s="46" t="s">
        <v>85</v>
      </c>
      <c r="B52" s="36" t="s">
        <v>84</v>
      </c>
      <c r="C52" s="33">
        <v>3000</v>
      </c>
      <c r="D52" s="33">
        <v>3000</v>
      </c>
      <c r="E52" s="33">
        <v>3000</v>
      </c>
      <c r="F52" s="33">
        <v>3000</v>
      </c>
      <c r="G52" s="33">
        <v>3000</v>
      </c>
    </row>
    <row r="53" spans="1:7" ht="63" x14ac:dyDescent="0.2">
      <c r="A53" s="46" t="s">
        <v>83</v>
      </c>
      <c r="B53" s="36" t="s">
        <v>82</v>
      </c>
      <c r="C53" s="33">
        <v>3000</v>
      </c>
      <c r="D53" s="33">
        <v>3000</v>
      </c>
      <c r="E53" s="33">
        <v>3000</v>
      </c>
      <c r="F53" s="33">
        <v>3000</v>
      </c>
      <c r="G53" s="33">
        <v>3000</v>
      </c>
    </row>
    <row r="54" spans="1:7" ht="31.5" x14ac:dyDescent="0.2">
      <c r="A54" s="28" t="s">
        <v>81</v>
      </c>
      <c r="B54" s="30" t="s">
        <v>80</v>
      </c>
      <c r="C54" s="26">
        <f>C55</f>
        <v>0</v>
      </c>
      <c r="D54" s="26">
        <f>D55</f>
        <v>0</v>
      </c>
      <c r="E54" s="26">
        <f>E55</f>
        <v>0</v>
      </c>
      <c r="F54" s="26">
        <f>F55</f>
        <v>0</v>
      </c>
      <c r="G54" s="26">
        <f>G55</f>
        <v>0</v>
      </c>
    </row>
    <row r="55" spans="1:7" ht="31.5" x14ac:dyDescent="0.2">
      <c r="A55" s="28" t="s">
        <v>79</v>
      </c>
      <c r="B55" s="30" t="s">
        <v>78</v>
      </c>
      <c r="C55" s="26">
        <v>0</v>
      </c>
      <c r="D55" s="26"/>
      <c r="E55" s="26"/>
      <c r="F55" s="29">
        <v>0</v>
      </c>
      <c r="G55" s="29">
        <v>0</v>
      </c>
    </row>
    <row r="56" spans="1:7" x14ac:dyDescent="0.2">
      <c r="A56" s="31" t="s">
        <v>77</v>
      </c>
      <c r="B56" s="27" t="s">
        <v>76</v>
      </c>
      <c r="C56" s="26">
        <f>C57</f>
        <v>7170040</v>
      </c>
      <c r="D56" s="26" t="e">
        <f>D57+D58+D63+#REF!+D68</f>
        <v>#REF!</v>
      </c>
      <c r="E56" s="26" t="e">
        <f>E57+E58+E63+#REF!+E68</f>
        <v>#REF!</v>
      </c>
      <c r="F56" s="26">
        <f>F57</f>
        <v>6540600</v>
      </c>
      <c r="G56" s="26">
        <f>G57</f>
        <v>6280900</v>
      </c>
    </row>
    <row r="57" spans="1:7" ht="31.5" x14ac:dyDescent="0.2">
      <c r="A57" s="28" t="s">
        <v>75</v>
      </c>
      <c r="B57" s="30" t="s">
        <v>74</v>
      </c>
      <c r="C57" s="26">
        <f>C58+C63+C68</f>
        <v>7170040</v>
      </c>
      <c r="D57" s="26" t="e">
        <f>D58+D63+D68+#REF!</f>
        <v>#REF!</v>
      </c>
      <c r="E57" s="26" t="e">
        <f>E58+E63+E68+#REF!</f>
        <v>#REF!</v>
      </c>
      <c r="F57" s="26">
        <f>F58+F63+F68</f>
        <v>6540600</v>
      </c>
      <c r="G57" s="26">
        <f>G58+G63+G68</f>
        <v>6280900</v>
      </c>
    </row>
    <row r="58" spans="1:7" x14ac:dyDescent="0.2">
      <c r="A58" s="45" t="s">
        <v>73</v>
      </c>
      <c r="B58" s="27" t="s">
        <v>72</v>
      </c>
      <c r="C58" s="26">
        <f>C61</f>
        <v>6922000</v>
      </c>
      <c r="D58" s="26" t="e">
        <f>D61+#REF!</f>
        <v>#REF!</v>
      </c>
      <c r="E58" s="26" t="e">
        <f>E61+#REF!</f>
        <v>#REF!</v>
      </c>
      <c r="F58" s="26">
        <f>F61</f>
        <v>6309000</v>
      </c>
      <c r="G58" s="26">
        <f>G61</f>
        <v>6043000</v>
      </c>
    </row>
    <row r="59" spans="1:7" ht="31.5" x14ac:dyDescent="0.2">
      <c r="A59" s="37" t="s">
        <v>71</v>
      </c>
      <c r="B59" s="36" t="s">
        <v>70</v>
      </c>
      <c r="C59" s="32">
        <f>C60</f>
        <v>0</v>
      </c>
      <c r="D59" s="32">
        <f>D60</f>
        <v>0</v>
      </c>
      <c r="E59" s="32">
        <f>E60</f>
        <v>0</v>
      </c>
      <c r="F59" s="32">
        <f>F60</f>
        <v>0</v>
      </c>
      <c r="G59" s="32">
        <f>G60</f>
        <v>0</v>
      </c>
    </row>
    <row r="60" spans="1:7" ht="31.5" x14ac:dyDescent="0.2">
      <c r="A60" s="35" t="s">
        <v>69</v>
      </c>
      <c r="B60" s="34" t="s">
        <v>68</v>
      </c>
      <c r="C60" s="32">
        <v>0</v>
      </c>
      <c r="D60" s="32"/>
      <c r="E60" s="32"/>
      <c r="F60" s="32">
        <v>0</v>
      </c>
      <c r="G60" s="32">
        <v>0</v>
      </c>
    </row>
    <row r="61" spans="1:7" x14ac:dyDescent="0.2">
      <c r="A61" s="43" t="s">
        <v>67</v>
      </c>
      <c r="B61" s="44" t="s">
        <v>66</v>
      </c>
      <c r="C61" s="33">
        <f>C62</f>
        <v>6922000</v>
      </c>
      <c r="D61" s="33">
        <f>D62</f>
        <v>0</v>
      </c>
      <c r="E61" s="33">
        <f>E62</f>
        <v>0</v>
      </c>
      <c r="F61" s="33">
        <f>F62</f>
        <v>6309000</v>
      </c>
      <c r="G61" s="33">
        <f>G62</f>
        <v>6043000</v>
      </c>
    </row>
    <row r="62" spans="1:7" ht="31.5" x14ac:dyDescent="0.2">
      <c r="A62" s="43" t="s">
        <v>65</v>
      </c>
      <c r="B62" s="44" t="s">
        <v>64</v>
      </c>
      <c r="C62" s="32">
        <v>6922000</v>
      </c>
      <c r="D62" s="32"/>
      <c r="E62" s="32"/>
      <c r="F62" s="32">
        <v>6309000</v>
      </c>
      <c r="G62" s="32">
        <v>6043000</v>
      </c>
    </row>
    <row r="63" spans="1:7" x14ac:dyDescent="0.2">
      <c r="A63" s="31" t="s">
        <v>63</v>
      </c>
      <c r="B63" s="27" t="s">
        <v>62</v>
      </c>
      <c r="C63" s="26">
        <f>C64+C66</f>
        <v>248040</v>
      </c>
      <c r="D63" s="26" t="e">
        <f>#REF!+D64+D66</f>
        <v>#REF!</v>
      </c>
      <c r="E63" s="26" t="e">
        <f>#REF!+E64+E66</f>
        <v>#REF!</v>
      </c>
      <c r="F63" s="26">
        <f>F64+F66</f>
        <v>231600</v>
      </c>
      <c r="G63" s="26">
        <f>+G64+G66</f>
        <v>237900</v>
      </c>
    </row>
    <row r="64" spans="1:7" ht="31.5" x14ac:dyDescent="0.2">
      <c r="A64" s="43" t="s">
        <v>61</v>
      </c>
      <c r="B64" s="36" t="s">
        <v>60</v>
      </c>
      <c r="C64" s="33">
        <f>C65</f>
        <v>248040</v>
      </c>
      <c r="D64" s="33">
        <f>D65</f>
        <v>0</v>
      </c>
      <c r="E64" s="33">
        <f>E65</f>
        <v>0</v>
      </c>
      <c r="F64" s="33">
        <f>F65</f>
        <v>231600</v>
      </c>
      <c r="G64" s="33">
        <f>G65</f>
        <v>237900</v>
      </c>
    </row>
    <row r="65" spans="1:7" ht="35.25" customHeight="1" x14ac:dyDescent="0.2">
      <c r="A65" s="43" t="s">
        <v>59</v>
      </c>
      <c r="B65" s="34" t="s">
        <v>58</v>
      </c>
      <c r="C65" s="32">
        <v>248040</v>
      </c>
      <c r="D65" s="32"/>
      <c r="E65" s="33"/>
      <c r="F65" s="32">
        <v>231600</v>
      </c>
      <c r="G65" s="32">
        <v>237900</v>
      </c>
    </row>
    <row r="66" spans="1:7" ht="0.75" hidden="1" customHeight="1" x14ac:dyDescent="0.2">
      <c r="A66" s="42"/>
      <c r="B66" s="30"/>
      <c r="C66" s="26"/>
      <c r="D66" s="26">
        <f>D67</f>
        <v>0</v>
      </c>
      <c r="E66" s="26">
        <f>E67</f>
        <v>0</v>
      </c>
      <c r="F66" s="26"/>
      <c r="G66" s="26"/>
    </row>
    <row r="67" spans="1:7" hidden="1" x14ac:dyDescent="0.2">
      <c r="A67" s="41"/>
      <c r="B67" s="40"/>
      <c r="C67" s="38"/>
      <c r="D67" s="38"/>
      <c r="E67" s="39"/>
      <c r="F67" s="38"/>
      <c r="G67" s="38"/>
    </row>
    <row r="68" spans="1:7" x14ac:dyDescent="0.2">
      <c r="A68" s="31" t="s">
        <v>57</v>
      </c>
      <c r="B68" s="27" t="s">
        <v>56</v>
      </c>
      <c r="C68" s="26">
        <f t="shared" ref="C68:G69" si="0">C69</f>
        <v>0</v>
      </c>
      <c r="D68" s="26">
        <f t="shared" si="0"/>
        <v>0</v>
      </c>
      <c r="E68" s="26">
        <f t="shared" si="0"/>
        <v>0</v>
      </c>
      <c r="F68" s="26">
        <f t="shared" si="0"/>
        <v>0</v>
      </c>
      <c r="G68" s="26">
        <f t="shared" si="0"/>
        <v>0</v>
      </c>
    </row>
    <row r="69" spans="1:7" x14ac:dyDescent="0.2">
      <c r="A69" s="37" t="s">
        <v>55</v>
      </c>
      <c r="B69" s="36" t="s">
        <v>54</v>
      </c>
      <c r="C69" s="33">
        <f t="shared" si="0"/>
        <v>0</v>
      </c>
      <c r="D69" s="33">
        <f t="shared" si="0"/>
        <v>0</v>
      </c>
      <c r="E69" s="33">
        <f t="shared" si="0"/>
        <v>0</v>
      </c>
      <c r="F69" s="33">
        <f t="shared" si="0"/>
        <v>0</v>
      </c>
      <c r="G69" s="33">
        <f t="shared" si="0"/>
        <v>0</v>
      </c>
    </row>
    <row r="70" spans="1:7" ht="31.5" x14ac:dyDescent="0.2">
      <c r="A70" s="35" t="s">
        <v>53</v>
      </c>
      <c r="B70" s="34" t="s">
        <v>52</v>
      </c>
      <c r="C70" s="32">
        <v>0</v>
      </c>
      <c r="D70" s="33"/>
      <c r="E70" s="33"/>
      <c r="F70" s="32">
        <v>0</v>
      </c>
      <c r="G70" s="32">
        <v>0</v>
      </c>
    </row>
    <row r="71" spans="1:7" ht="31.5" hidden="1" x14ac:dyDescent="0.2">
      <c r="A71" s="31" t="s">
        <v>51</v>
      </c>
      <c r="B71" s="27" t="s">
        <v>50</v>
      </c>
      <c r="C71" s="26">
        <f>C72+C77</f>
        <v>0</v>
      </c>
      <c r="D71" s="26">
        <f>D72+D77</f>
        <v>0</v>
      </c>
      <c r="E71" s="26">
        <f>E72+E77</f>
        <v>0</v>
      </c>
      <c r="F71" s="29"/>
      <c r="G71" s="29"/>
    </row>
    <row r="72" spans="1:7" hidden="1" x14ac:dyDescent="0.2">
      <c r="A72" s="28" t="s">
        <v>49</v>
      </c>
      <c r="B72" s="30" t="s">
        <v>48</v>
      </c>
      <c r="C72" s="26"/>
      <c r="D72" s="26">
        <f>D73+D75</f>
        <v>0</v>
      </c>
      <c r="E72" s="26">
        <f>E73+E75</f>
        <v>0</v>
      </c>
      <c r="F72" s="29"/>
      <c r="G72" s="29"/>
    </row>
    <row r="73" spans="1:7" hidden="1" x14ac:dyDescent="0.2">
      <c r="A73" s="31" t="s">
        <v>47</v>
      </c>
      <c r="B73" s="27" t="s">
        <v>46</v>
      </c>
      <c r="C73" s="26">
        <f>C74</f>
        <v>0</v>
      </c>
      <c r="D73" s="26">
        <f>D74</f>
        <v>0</v>
      </c>
      <c r="E73" s="26">
        <f>E74</f>
        <v>0</v>
      </c>
      <c r="F73" s="29"/>
      <c r="G73" s="29"/>
    </row>
    <row r="74" spans="1:7" ht="47.25" hidden="1" x14ac:dyDescent="0.2">
      <c r="A74" s="28" t="s">
        <v>45</v>
      </c>
      <c r="B74" s="30" t="s">
        <v>44</v>
      </c>
      <c r="C74" s="26">
        <v>0</v>
      </c>
      <c r="D74" s="26">
        <v>0</v>
      </c>
      <c r="E74" s="26">
        <v>0</v>
      </c>
      <c r="F74" s="29"/>
      <c r="G74" s="29"/>
    </row>
    <row r="75" spans="1:7" hidden="1" x14ac:dyDescent="0.2">
      <c r="A75" s="31" t="s">
        <v>43</v>
      </c>
      <c r="B75" s="27" t="s">
        <v>42</v>
      </c>
      <c r="C75" s="26">
        <f>C76</f>
        <v>0</v>
      </c>
      <c r="D75" s="26">
        <f>D76</f>
        <v>0</v>
      </c>
      <c r="E75" s="26">
        <f>E76</f>
        <v>0</v>
      </c>
      <c r="F75" s="29"/>
      <c r="G75" s="29"/>
    </row>
    <row r="76" spans="1:7" ht="47.25" hidden="1" x14ac:dyDescent="0.2">
      <c r="A76" s="28" t="s">
        <v>41</v>
      </c>
      <c r="B76" s="30" t="s">
        <v>40</v>
      </c>
      <c r="C76" s="26"/>
      <c r="D76" s="26"/>
      <c r="E76" s="26"/>
      <c r="F76" s="29"/>
      <c r="G76" s="29"/>
    </row>
    <row r="77" spans="1:7" ht="31.5" hidden="1" x14ac:dyDescent="0.2">
      <c r="A77" s="28" t="s">
        <v>39</v>
      </c>
      <c r="B77" s="30" t="s">
        <v>38</v>
      </c>
      <c r="C77" s="26">
        <f t="shared" ref="C77:E78" si="1">C78</f>
        <v>0</v>
      </c>
      <c r="D77" s="26">
        <f t="shared" si="1"/>
        <v>0</v>
      </c>
      <c r="E77" s="26">
        <f t="shared" si="1"/>
        <v>0</v>
      </c>
      <c r="F77" s="29"/>
      <c r="G77" s="29"/>
    </row>
    <row r="78" spans="1:7" hidden="1" x14ac:dyDescent="0.2">
      <c r="A78" s="31" t="s">
        <v>37</v>
      </c>
      <c r="B78" s="27" t="s">
        <v>36</v>
      </c>
      <c r="C78" s="26">
        <f t="shared" si="1"/>
        <v>0</v>
      </c>
      <c r="D78" s="26">
        <f t="shared" si="1"/>
        <v>0</v>
      </c>
      <c r="E78" s="26">
        <f t="shared" si="1"/>
        <v>0</v>
      </c>
      <c r="F78" s="29"/>
      <c r="G78" s="29"/>
    </row>
    <row r="79" spans="1:7" ht="31.5" hidden="1" x14ac:dyDescent="0.2">
      <c r="A79" s="28" t="s">
        <v>35</v>
      </c>
      <c r="B79" s="30" t="s">
        <v>34</v>
      </c>
      <c r="C79" s="26"/>
      <c r="D79" s="26"/>
      <c r="E79" s="26"/>
      <c r="F79" s="29"/>
      <c r="G79" s="29"/>
    </row>
    <row r="80" spans="1:7" hidden="1" x14ac:dyDescent="0.2">
      <c r="A80" s="28"/>
      <c r="B80" s="27" t="s">
        <v>33</v>
      </c>
      <c r="C80" s="26">
        <f>C57</f>
        <v>7170040</v>
      </c>
      <c r="D80" s="26" t="e">
        <f>D57</f>
        <v>#REF!</v>
      </c>
      <c r="E80" s="26" t="e">
        <f>E57</f>
        <v>#REF!</v>
      </c>
      <c r="F80" s="29"/>
      <c r="G80" s="29"/>
    </row>
    <row r="81" spans="1:7" x14ac:dyDescent="0.2">
      <c r="A81" s="28"/>
      <c r="B81" s="27" t="s">
        <v>32</v>
      </c>
      <c r="C81" s="26">
        <f>C11+C56</f>
        <v>11221040</v>
      </c>
      <c r="D81" s="26" t="e">
        <f>D11+D56</f>
        <v>#REF!</v>
      </c>
      <c r="E81" s="26" t="e">
        <f>E11+E56</f>
        <v>#REF!</v>
      </c>
      <c r="F81" s="26">
        <f>F11+F56</f>
        <v>10908600</v>
      </c>
      <c r="G81" s="26">
        <f>G11+G56</f>
        <v>10755900</v>
      </c>
    </row>
    <row r="83" spans="1:7" ht="18.75" x14ac:dyDescent="0.3">
      <c r="B83" s="1"/>
      <c r="C83" s="25"/>
      <c r="D83" s="24"/>
      <c r="E83" s="18"/>
    </row>
    <row r="84" spans="1:7" ht="12.75" x14ac:dyDescent="0.2">
      <c r="C84" s="18"/>
      <c r="D84" s="18"/>
      <c r="E84" s="18"/>
    </row>
    <row r="85" spans="1:7" ht="12.75" x14ac:dyDescent="0.2">
      <c r="C85" s="18"/>
      <c r="D85" s="18"/>
      <c r="E85" s="18"/>
    </row>
    <row r="86" spans="1:7" ht="12.75" x14ac:dyDescent="0.2">
      <c r="C86" s="18"/>
      <c r="D86" s="18"/>
      <c r="E86" s="18"/>
    </row>
    <row r="87" spans="1:7" ht="12.75" x14ac:dyDescent="0.2">
      <c r="A87" s="23"/>
      <c r="B87" s="22"/>
      <c r="C87" s="21"/>
      <c r="D87" s="21"/>
      <c r="E87" s="21"/>
    </row>
    <row r="88" spans="1:7" ht="12.75" x14ac:dyDescent="0.2">
      <c r="A88" s="23"/>
      <c r="B88" s="22"/>
      <c r="C88" s="21"/>
      <c r="D88" s="21"/>
      <c r="E88" s="21"/>
    </row>
    <row r="89" spans="1:7" ht="12.75" x14ac:dyDescent="0.2">
      <c r="C89" s="18"/>
      <c r="D89" s="18"/>
      <c r="E89" s="18"/>
    </row>
    <row r="90" spans="1:7" ht="12.75" x14ac:dyDescent="0.2">
      <c r="C90" s="18"/>
      <c r="D90" s="18"/>
      <c r="E90" s="18"/>
    </row>
    <row r="91" spans="1:7" ht="12.75" x14ac:dyDescent="0.2">
      <c r="C91" s="18"/>
      <c r="D91" s="18"/>
      <c r="E91" s="18"/>
    </row>
    <row r="92" spans="1:7" ht="12.75" x14ac:dyDescent="0.2">
      <c r="C92" s="18"/>
      <c r="D92" s="18"/>
      <c r="E92" s="18"/>
    </row>
    <row r="93" spans="1:7" ht="12.75" x14ac:dyDescent="0.2">
      <c r="C93" s="18"/>
      <c r="D93" s="18"/>
      <c r="E93" s="18"/>
    </row>
    <row r="94" spans="1:7" ht="12.75" x14ac:dyDescent="0.2">
      <c r="C94" s="18"/>
      <c r="D94" s="18"/>
      <c r="E94" s="18"/>
    </row>
    <row r="95" spans="1:7" ht="12.75" x14ac:dyDescent="0.2">
      <c r="C95" s="18"/>
      <c r="D95" s="18"/>
      <c r="E95" s="18"/>
    </row>
    <row r="96" spans="1:7" ht="12.75" x14ac:dyDescent="0.2">
      <c r="C96" s="18"/>
      <c r="D96" s="18"/>
      <c r="E96" s="18"/>
    </row>
    <row r="97" spans="3:5" ht="12.75" x14ac:dyDescent="0.2">
      <c r="C97" s="18"/>
      <c r="D97" s="18"/>
      <c r="E97" s="18"/>
    </row>
    <row r="98" spans="3:5" ht="12.75" x14ac:dyDescent="0.2">
      <c r="C98" s="18"/>
      <c r="D98" s="18"/>
      <c r="E98" s="18"/>
    </row>
    <row r="99" spans="3:5" ht="12.75" x14ac:dyDescent="0.2">
      <c r="C99" s="18"/>
      <c r="D99" s="18"/>
      <c r="E99" s="18"/>
    </row>
    <row r="100" spans="3:5" ht="12.75" x14ac:dyDescent="0.2">
      <c r="C100" s="18"/>
      <c r="D100" s="18"/>
      <c r="E100" s="18"/>
    </row>
    <row r="101" spans="3:5" ht="12.75" x14ac:dyDescent="0.2">
      <c r="C101" s="18"/>
      <c r="D101" s="18"/>
      <c r="E101" s="18"/>
    </row>
    <row r="102" spans="3:5" ht="12.75" x14ac:dyDescent="0.2">
      <c r="C102" s="18"/>
      <c r="D102" s="18"/>
      <c r="E102" s="18"/>
    </row>
    <row r="103" spans="3:5" ht="12.75" x14ac:dyDescent="0.2">
      <c r="C103" s="18"/>
      <c r="D103" s="18"/>
      <c r="E103" s="18"/>
    </row>
    <row r="104" spans="3:5" ht="12.75" x14ac:dyDescent="0.2">
      <c r="C104" s="18"/>
      <c r="D104" s="18"/>
      <c r="E104" s="18"/>
    </row>
    <row r="105" spans="3:5" ht="12.75" x14ac:dyDescent="0.2">
      <c r="C105" s="18"/>
      <c r="D105" s="18"/>
      <c r="E105" s="18"/>
    </row>
    <row r="106" spans="3:5" ht="12.75" x14ac:dyDescent="0.2">
      <c r="C106" s="18"/>
      <c r="D106" s="18"/>
      <c r="E106" s="18"/>
    </row>
    <row r="107" spans="3:5" ht="12.75" x14ac:dyDescent="0.2">
      <c r="C107" s="18"/>
      <c r="D107" s="18"/>
      <c r="E107" s="18"/>
    </row>
    <row r="108" spans="3:5" ht="12.75" x14ac:dyDescent="0.2">
      <c r="C108" s="18"/>
      <c r="D108" s="18"/>
      <c r="E108" s="18"/>
    </row>
    <row r="109" spans="3:5" ht="12.75" x14ac:dyDescent="0.2">
      <c r="C109" s="18"/>
      <c r="D109" s="18"/>
      <c r="E109" s="18"/>
    </row>
    <row r="110" spans="3:5" ht="12.75" x14ac:dyDescent="0.2">
      <c r="C110" s="18"/>
      <c r="D110" s="18"/>
      <c r="E110" s="18"/>
    </row>
    <row r="111" spans="3:5" ht="12.75" x14ac:dyDescent="0.2">
      <c r="C111" s="18"/>
      <c r="D111" s="18"/>
      <c r="E111" s="18"/>
    </row>
    <row r="112" spans="3:5" ht="12.75" x14ac:dyDescent="0.2">
      <c r="C112" s="18"/>
      <c r="D112" s="18"/>
      <c r="E112" s="18"/>
    </row>
    <row r="113" spans="1:5" ht="12.75" x14ac:dyDescent="0.2">
      <c r="C113" s="18"/>
      <c r="D113" s="18"/>
      <c r="E113" s="18"/>
    </row>
    <row r="114" spans="1:5" ht="12.75" x14ac:dyDescent="0.2">
      <c r="C114" s="18"/>
      <c r="D114" s="18"/>
      <c r="E114" s="18"/>
    </row>
    <row r="115" spans="1:5" ht="12.75" x14ac:dyDescent="0.2">
      <c r="C115" s="18"/>
      <c r="D115" s="18"/>
      <c r="E115" s="18"/>
    </row>
    <row r="116" spans="1:5" ht="12.75" x14ac:dyDescent="0.2">
      <c r="C116" s="18"/>
      <c r="D116" s="18"/>
      <c r="E116" s="18"/>
    </row>
    <row r="120" spans="1:5" ht="18.75" x14ac:dyDescent="0.3">
      <c r="A120" s="69"/>
      <c r="B120" s="69"/>
      <c r="C120" s="69"/>
      <c r="D120" s="69"/>
      <c r="E120" s="69"/>
    </row>
  </sheetData>
  <mergeCells count="3">
    <mergeCell ref="A6:E6"/>
    <mergeCell ref="A120:E120"/>
    <mergeCell ref="A7:E7"/>
  </mergeCells>
  <pageMargins left="0.78740157480314965" right="0.78740157480314965" top="0.78740157480314965" bottom="0.78740157480314965" header="0" footer="0"/>
  <pageSetup paperSize="9" scale="49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5" workbookViewId="0"/>
  </sheetViews>
  <sheetFormatPr defaultRowHeight="12.75" x14ac:dyDescent="0.2"/>
  <cols>
    <col min="1" max="1" width="11.140625" customWidth="1"/>
    <col min="2" max="2" width="76.7109375" customWidth="1"/>
    <col min="3" max="3" width="17.5703125" customWidth="1"/>
    <col min="4" max="4" width="16" hidden="1" customWidth="1"/>
    <col min="5" max="5" width="15.85546875" hidden="1" customWidth="1"/>
    <col min="6" max="6" width="17" customWidth="1"/>
    <col min="7" max="7" width="18.140625" customWidth="1"/>
  </cols>
  <sheetData>
    <row r="1" spans="1:7" ht="18.75" x14ac:dyDescent="0.3">
      <c r="B1" s="1" t="s">
        <v>171</v>
      </c>
      <c r="C1" s="1" t="s">
        <v>225</v>
      </c>
      <c r="D1" s="1"/>
      <c r="E1" s="1"/>
    </row>
    <row r="2" spans="1:7" ht="18.75" x14ac:dyDescent="0.3">
      <c r="B2" s="1" t="s">
        <v>169</v>
      </c>
      <c r="C2" s="1" t="s">
        <v>1</v>
      </c>
      <c r="D2" s="1"/>
      <c r="E2" s="1"/>
    </row>
    <row r="3" spans="1:7" ht="18.75" x14ac:dyDescent="0.3">
      <c r="B3" s="1" t="s">
        <v>168</v>
      </c>
      <c r="C3" s="1" t="s">
        <v>167</v>
      </c>
      <c r="D3" s="1"/>
      <c r="E3" s="1"/>
    </row>
    <row r="4" spans="1:7" ht="18.75" x14ac:dyDescent="0.3">
      <c r="A4" s="111"/>
      <c r="B4" s="1" t="s">
        <v>166</v>
      </c>
      <c r="C4" s="17" t="s">
        <v>31</v>
      </c>
      <c r="D4" s="1"/>
      <c r="E4" s="1"/>
    </row>
    <row r="5" spans="1:7" ht="15.75" x14ac:dyDescent="0.25">
      <c r="C5" s="110"/>
      <c r="D5" s="107"/>
      <c r="E5" s="107"/>
    </row>
    <row r="6" spans="1:7" ht="15.75" x14ac:dyDescent="0.25">
      <c r="C6" s="110"/>
      <c r="D6" s="110"/>
      <c r="E6" s="110"/>
    </row>
    <row r="7" spans="1:7" ht="45.75" customHeight="1" x14ac:dyDescent="0.3">
      <c r="A7" s="66" t="s">
        <v>224</v>
      </c>
      <c r="B7" s="67"/>
      <c r="C7" s="67"/>
      <c r="D7" s="67"/>
      <c r="E7" s="67"/>
    </row>
    <row r="8" spans="1:7" ht="37.5" customHeight="1" x14ac:dyDescent="0.2">
      <c r="A8" s="109" t="s">
        <v>223</v>
      </c>
      <c r="B8" s="109"/>
      <c r="C8" s="109"/>
      <c r="D8" s="109"/>
      <c r="E8" s="109"/>
    </row>
    <row r="9" spans="1:7" ht="18.75" x14ac:dyDescent="0.2">
      <c r="A9" s="107"/>
      <c r="B9" s="107"/>
      <c r="C9" s="106"/>
      <c r="D9" s="106"/>
      <c r="E9" s="108" t="s">
        <v>2</v>
      </c>
    </row>
    <row r="10" spans="1:7" ht="15.75" x14ac:dyDescent="0.2">
      <c r="A10" s="107"/>
      <c r="B10" s="107"/>
      <c r="C10" s="106"/>
      <c r="D10" s="106"/>
      <c r="E10" s="106"/>
    </row>
    <row r="11" spans="1:7" ht="18.75" x14ac:dyDescent="0.3">
      <c r="A11" s="105" t="s">
        <v>222</v>
      </c>
      <c r="B11" s="104" t="s">
        <v>221</v>
      </c>
      <c r="C11" s="4">
        <v>2020</v>
      </c>
      <c r="D11" s="4" t="s">
        <v>220</v>
      </c>
      <c r="E11" s="4" t="s">
        <v>219</v>
      </c>
      <c r="F11" s="103">
        <v>2021</v>
      </c>
      <c r="G11" s="103">
        <v>2022</v>
      </c>
    </row>
    <row r="12" spans="1:7" ht="18.75" x14ac:dyDescent="0.3">
      <c r="A12" s="81" t="s">
        <v>218</v>
      </c>
      <c r="B12" s="80" t="s">
        <v>217</v>
      </c>
      <c r="C12" s="70">
        <f>C13+C14+C15+C19+C21+C20</f>
        <v>4585753.7299999995</v>
      </c>
      <c r="D12" s="98">
        <f>D13+D14+D15</f>
        <v>3839048</v>
      </c>
      <c r="E12" s="98">
        <f>E13+E14+E15</f>
        <v>3839048</v>
      </c>
      <c r="F12" s="98">
        <f>F13+F14+F15+F19+F21</f>
        <v>3350340</v>
      </c>
      <c r="G12" s="98">
        <f>G13+G14+G15+G19+G21</f>
        <v>3480440</v>
      </c>
    </row>
    <row r="13" spans="1:7" ht="37.5" x14ac:dyDescent="0.3">
      <c r="A13" s="79" t="s">
        <v>216</v>
      </c>
      <c r="B13" s="102" t="s">
        <v>215</v>
      </c>
      <c r="C13" s="77">
        <v>1009745.58</v>
      </c>
      <c r="D13" s="77">
        <v>764954</v>
      </c>
      <c r="E13" s="77">
        <v>764954</v>
      </c>
      <c r="F13" s="77">
        <v>790000</v>
      </c>
      <c r="G13" s="77">
        <v>800000</v>
      </c>
    </row>
    <row r="14" spans="1:7" ht="56.25" x14ac:dyDescent="0.3">
      <c r="A14" s="79" t="s">
        <v>214</v>
      </c>
      <c r="B14" s="102" t="s">
        <v>213</v>
      </c>
      <c r="C14" s="77"/>
      <c r="D14" s="95"/>
      <c r="E14" s="95"/>
      <c r="F14" s="95"/>
      <c r="G14" s="95"/>
    </row>
    <row r="15" spans="1:7" ht="56.25" x14ac:dyDescent="0.3">
      <c r="A15" s="79" t="s">
        <v>212</v>
      </c>
      <c r="B15" s="102" t="s">
        <v>211</v>
      </c>
      <c r="C15" s="77">
        <v>3411019.15</v>
      </c>
      <c r="D15" s="77">
        <v>3074094</v>
      </c>
      <c r="E15" s="77">
        <v>3074094</v>
      </c>
      <c r="F15" s="77">
        <v>2503502</v>
      </c>
      <c r="G15" s="95">
        <v>2623502</v>
      </c>
    </row>
    <row r="16" spans="1:7" ht="18.75" hidden="1" x14ac:dyDescent="0.3">
      <c r="A16" s="79" t="s">
        <v>206</v>
      </c>
      <c r="B16" s="78" t="s">
        <v>205</v>
      </c>
      <c r="C16" s="77"/>
      <c r="D16" s="95"/>
      <c r="E16" s="95"/>
      <c r="F16" s="95"/>
      <c r="G16" s="95"/>
    </row>
    <row r="17" spans="1:7" ht="18.75" hidden="1" x14ac:dyDescent="0.3">
      <c r="A17" s="81" t="s">
        <v>204</v>
      </c>
      <c r="B17" s="80" t="s">
        <v>203</v>
      </c>
      <c r="C17" s="72"/>
      <c r="D17" s="99"/>
      <c r="E17" s="99"/>
      <c r="F17" s="95"/>
      <c r="G17" s="95"/>
    </row>
    <row r="18" spans="1:7" ht="18.75" hidden="1" x14ac:dyDescent="0.3">
      <c r="A18" s="79" t="s">
        <v>202</v>
      </c>
      <c r="B18" s="78" t="s">
        <v>201</v>
      </c>
      <c r="C18" s="77"/>
      <c r="D18" s="95"/>
      <c r="E18" s="95"/>
      <c r="F18" s="95"/>
      <c r="G18" s="95"/>
    </row>
    <row r="19" spans="1:7" ht="56.25" x14ac:dyDescent="0.3">
      <c r="A19" s="79" t="s">
        <v>210</v>
      </c>
      <c r="B19" s="78" t="s">
        <v>209</v>
      </c>
      <c r="C19" s="101">
        <v>53938</v>
      </c>
      <c r="D19" s="101">
        <v>53938</v>
      </c>
      <c r="E19" s="101">
        <v>53938</v>
      </c>
      <c r="F19" s="101">
        <v>53938</v>
      </c>
      <c r="G19" s="101">
        <v>53938</v>
      </c>
    </row>
    <row r="20" spans="1:7" ht="37.5" x14ac:dyDescent="0.3">
      <c r="A20" s="79" t="s">
        <v>208</v>
      </c>
      <c r="B20" s="78" t="s">
        <v>207</v>
      </c>
      <c r="C20" s="101">
        <v>108804</v>
      </c>
      <c r="D20" s="101"/>
      <c r="E20" s="101"/>
      <c r="F20" s="101">
        <v>0</v>
      </c>
      <c r="G20" s="101">
        <v>0</v>
      </c>
    </row>
    <row r="21" spans="1:7" ht="18.75" x14ac:dyDescent="0.3">
      <c r="A21" s="79" t="s">
        <v>206</v>
      </c>
      <c r="B21" s="78" t="s">
        <v>205</v>
      </c>
      <c r="C21" s="77">
        <v>2247</v>
      </c>
      <c r="D21" s="95"/>
      <c r="E21" s="95"/>
      <c r="F21" s="75">
        <v>2900</v>
      </c>
      <c r="G21" s="75">
        <v>3000</v>
      </c>
    </row>
    <row r="22" spans="1:7" s="97" customFormat="1" ht="18.75" x14ac:dyDescent="0.3">
      <c r="A22" s="100" t="s">
        <v>204</v>
      </c>
      <c r="B22" s="73" t="s">
        <v>203</v>
      </c>
      <c r="C22" s="72">
        <f>C23</f>
        <v>248040</v>
      </c>
      <c r="D22" s="99">
        <f>D23</f>
        <v>0</v>
      </c>
      <c r="E22" s="99">
        <f>E23</f>
        <v>0</v>
      </c>
      <c r="F22" s="98">
        <f>F23</f>
        <v>231600</v>
      </c>
      <c r="G22" s="98">
        <f>G23</f>
        <v>237900</v>
      </c>
    </row>
    <row r="23" spans="1:7" s="94" customFormat="1" ht="18.75" x14ac:dyDescent="0.3">
      <c r="A23" s="79" t="s">
        <v>202</v>
      </c>
      <c r="B23" s="96" t="s">
        <v>201</v>
      </c>
      <c r="C23" s="77">
        <v>248040</v>
      </c>
      <c r="D23" s="95"/>
      <c r="E23" s="95"/>
      <c r="F23" s="75">
        <v>231600</v>
      </c>
      <c r="G23" s="75">
        <v>237900</v>
      </c>
    </row>
    <row r="24" spans="1:7" ht="37.5" x14ac:dyDescent="0.3">
      <c r="A24" s="81" t="s">
        <v>200</v>
      </c>
      <c r="B24" s="93" t="s">
        <v>199</v>
      </c>
      <c r="C24" s="72">
        <f>C25+C26</f>
        <v>420300</v>
      </c>
      <c r="D24" s="71" t="e">
        <f>#REF!+D25</f>
        <v>#REF!</v>
      </c>
      <c r="E24" s="71" t="e">
        <f>#REF!+E25</f>
        <v>#REF!</v>
      </c>
      <c r="F24" s="70">
        <f>F25+F26</f>
        <v>420300</v>
      </c>
      <c r="G24" s="70">
        <f>G25+G26</f>
        <v>420600</v>
      </c>
    </row>
    <row r="25" spans="1:7" ht="18.75" x14ac:dyDescent="0.3">
      <c r="A25" s="79" t="s">
        <v>198</v>
      </c>
      <c r="B25" s="78" t="s">
        <v>197</v>
      </c>
      <c r="C25" s="77">
        <v>390300</v>
      </c>
      <c r="D25" s="76"/>
      <c r="E25" s="76"/>
      <c r="F25" s="75">
        <v>390300</v>
      </c>
      <c r="G25" s="75">
        <v>390600</v>
      </c>
    </row>
    <row r="26" spans="1:7" ht="37.5" x14ac:dyDescent="0.3">
      <c r="A26" s="79" t="s">
        <v>196</v>
      </c>
      <c r="B26" s="78" t="s">
        <v>195</v>
      </c>
      <c r="C26" s="77">
        <v>30000</v>
      </c>
      <c r="D26" s="76"/>
      <c r="E26" s="76"/>
      <c r="F26" s="75">
        <v>30000</v>
      </c>
      <c r="G26" s="75">
        <v>30000</v>
      </c>
    </row>
    <row r="27" spans="1:7" ht="18.75" x14ac:dyDescent="0.3">
      <c r="A27" s="81" t="s">
        <v>194</v>
      </c>
      <c r="B27" s="80" t="s">
        <v>193</v>
      </c>
      <c r="C27" s="72">
        <f>C28+C29</f>
        <v>1975000</v>
      </c>
      <c r="D27" s="71">
        <f>D28+D29</f>
        <v>0</v>
      </c>
      <c r="E27" s="71">
        <f>E28+E29</f>
        <v>0</v>
      </c>
      <c r="F27" s="70">
        <f>F28+F29</f>
        <v>1123000</v>
      </c>
      <c r="G27" s="70">
        <f>G28+G29</f>
        <v>1256000</v>
      </c>
    </row>
    <row r="28" spans="1:7" s="88" customFormat="1" ht="18.75" x14ac:dyDescent="0.3">
      <c r="A28" s="92" t="s">
        <v>192</v>
      </c>
      <c r="B28" s="91" t="s">
        <v>191</v>
      </c>
      <c r="C28" s="77">
        <v>1975000</v>
      </c>
      <c r="D28" s="90"/>
      <c r="E28" s="90"/>
      <c r="F28" s="89">
        <v>1123000</v>
      </c>
      <c r="G28" s="89">
        <v>1256000</v>
      </c>
    </row>
    <row r="29" spans="1:7" ht="18.75" x14ac:dyDescent="0.3">
      <c r="A29" s="87" t="s">
        <v>190</v>
      </c>
      <c r="B29" s="86" t="s">
        <v>189</v>
      </c>
      <c r="C29" s="77">
        <v>0</v>
      </c>
      <c r="D29" s="76"/>
      <c r="E29" s="76"/>
      <c r="F29" s="75">
        <v>0</v>
      </c>
      <c r="G29" s="75">
        <v>0</v>
      </c>
    </row>
    <row r="30" spans="1:7" ht="18.75" x14ac:dyDescent="0.3">
      <c r="A30" s="81" t="s">
        <v>188</v>
      </c>
      <c r="B30" s="80" t="s">
        <v>187</v>
      </c>
      <c r="C30" s="72">
        <f>C33</f>
        <v>2676955.17</v>
      </c>
      <c r="D30" s="71">
        <f>D33+D32+D31</f>
        <v>0</v>
      </c>
      <c r="E30" s="71">
        <f>E33+E32+E31</f>
        <v>0</v>
      </c>
      <c r="F30" s="70">
        <f>F33</f>
        <v>2982160</v>
      </c>
      <c r="G30" s="70">
        <f>G33</f>
        <v>2547760</v>
      </c>
    </row>
    <row r="31" spans="1:7" ht="18.75" x14ac:dyDescent="0.3">
      <c r="A31" s="87" t="s">
        <v>186</v>
      </c>
      <c r="B31" s="86" t="s">
        <v>185</v>
      </c>
      <c r="C31" s="72">
        <v>0</v>
      </c>
      <c r="D31" s="71"/>
      <c r="E31" s="71"/>
      <c r="F31" s="70">
        <v>0</v>
      </c>
      <c r="G31" s="70">
        <v>0</v>
      </c>
    </row>
    <row r="32" spans="1:7" ht="18.75" x14ac:dyDescent="0.3">
      <c r="A32" s="87" t="s">
        <v>184</v>
      </c>
      <c r="B32" s="86" t="s">
        <v>183</v>
      </c>
      <c r="C32" s="77">
        <v>0</v>
      </c>
      <c r="D32" s="71"/>
      <c r="E32" s="71"/>
      <c r="F32" s="75">
        <v>0</v>
      </c>
      <c r="G32" s="75">
        <v>0</v>
      </c>
    </row>
    <row r="33" spans="1:7" ht="18.75" x14ac:dyDescent="0.3">
      <c r="A33" s="87" t="s">
        <v>182</v>
      </c>
      <c r="B33" s="86" t="s">
        <v>181</v>
      </c>
      <c r="C33" s="77">
        <v>2676955.17</v>
      </c>
      <c r="D33" s="76"/>
      <c r="E33" s="76"/>
      <c r="F33" s="75">
        <v>2982160</v>
      </c>
      <c r="G33" s="75">
        <v>2547760</v>
      </c>
    </row>
    <row r="34" spans="1:7" ht="18.75" x14ac:dyDescent="0.3">
      <c r="A34" s="85" t="s">
        <v>180</v>
      </c>
      <c r="B34" s="84" t="s">
        <v>179</v>
      </c>
      <c r="C34" s="72">
        <f>C35</f>
        <v>2639904.1</v>
      </c>
      <c r="D34" s="83">
        <f>D35</f>
        <v>0</v>
      </c>
      <c r="E34" s="83">
        <f>E35</f>
        <v>0</v>
      </c>
      <c r="F34" s="82">
        <f>F35</f>
        <v>2619200</v>
      </c>
      <c r="G34" s="82">
        <f>G35</f>
        <v>2629200</v>
      </c>
    </row>
    <row r="35" spans="1:7" ht="18.75" x14ac:dyDescent="0.3">
      <c r="A35" s="79" t="s">
        <v>178</v>
      </c>
      <c r="B35" s="78" t="s">
        <v>177</v>
      </c>
      <c r="C35" s="77">
        <v>2639904.1</v>
      </c>
      <c r="D35" s="76"/>
      <c r="E35" s="76"/>
      <c r="F35" s="75">
        <v>2619200</v>
      </c>
      <c r="G35" s="75">
        <v>2629200</v>
      </c>
    </row>
    <row r="36" spans="1:7" ht="18.75" x14ac:dyDescent="0.3">
      <c r="A36" s="81" t="s">
        <v>176</v>
      </c>
      <c r="B36" s="80" t="s">
        <v>175</v>
      </c>
      <c r="C36" s="72">
        <f>C37</f>
        <v>170000</v>
      </c>
      <c r="D36" s="71">
        <f>D37</f>
        <v>0</v>
      </c>
      <c r="E36" s="71">
        <f>E37</f>
        <v>0</v>
      </c>
      <c r="F36" s="75">
        <f>F37</f>
        <v>182000</v>
      </c>
      <c r="G36" s="75">
        <f>G37</f>
        <v>184000</v>
      </c>
    </row>
    <row r="37" spans="1:7" ht="18.75" x14ac:dyDescent="0.3">
      <c r="A37" s="79" t="s">
        <v>174</v>
      </c>
      <c r="B37" s="78" t="s">
        <v>173</v>
      </c>
      <c r="C37" s="77">
        <v>170000</v>
      </c>
      <c r="D37" s="76"/>
      <c r="E37" s="76"/>
      <c r="F37" s="75">
        <v>182000</v>
      </c>
      <c r="G37" s="75">
        <v>184000</v>
      </c>
    </row>
    <row r="38" spans="1:7" ht="18.75" x14ac:dyDescent="0.3">
      <c r="A38" s="74"/>
      <c r="B38" s="73" t="s">
        <v>172</v>
      </c>
      <c r="C38" s="72">
        <f>C12+C22+C24+C27+C30+C34+C36</f>
        <v>12715952.999999998</v>
      </c>
      <c r="D38" s="71" t="e">
        <f>D12+D22+D24+D27+D30+#REF!+D34+D36+#REF!</f>
        <v>#REF!</v>
      </c>
      <c r="E38" s="71" t="e">
        <f>E12+E22+E24+E27+E30+#REF!+E34+E36+#REF!</f>
        <v>#REF!</v>
      </c>
      <c r="F38" s="70">
        <f>F12+F22+F24+F27+F30+F34+F36</f>
        <v>10908600</v>
      </c>
      <c r="G38" s="70">
        <f>G12+G22+G24+G27+G30+G34+G36</f>
        <v>10755900</v>
      </c>
    </row>
  </sheetData>
  <mergeCells count="2">
    <mergeCell ref="A7:E7"/>
    <mergeCell ref="A8:E8"/>
  </mergeCells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showGridLines="0" workbookViewId="0"/>
  </sheetViews>
  <sheetFormatPr defaultRowHeight="12.75" x14ac:dyDescent="0.2"/>
  <cols>
    <col min="1" max="1" width="1.42578125" style="116" customWidth="1"/>
    <col min="2" max="2" width="0.85546875" style="116" customWidth="1"/>
    <col min="3" max="3" width="0.7109375" style="116" customWidth="1"/>
    <col min="4" max="5" width="0.5703125" style="116" customWidth="1"/>
    <col min="6" max="6" width="46.42578125" style="116" customWidth="1"/>
    <col min="7" max="7" width="0" style="112" hidden="1" customWidth="1"/>
    <col min="8" max="8" width="6.7109375" style="112" customWidth="1"/>
    <col min="9" max="9" width="4.5703125" style="112" customWidth="1"/>
    <col min="10" max="10" width="11.28515625" style="115" customWidth="1"/>
    <col min="11" max="11" width="4.42578125" style="114" customWidth="1"/>
    <col min="12" max="15" width="0" style="112" hidden="1" customWidth="1"/>
    <col min="16" max="16" width="11" style="113" customWidth="1"/>
    <col min="17" max="18" width="0" style="112" hidden="1" customWidth="1"/>
    <col min="19" max="20" width="11.5703125" style="112" customWidth="1"/>
    <col min="21" max="21" width="8.42578125" style="112" customWidth="1"/>
    <col min="22" max="16384" width="9.140625" style="112"/>
  </cols>
  <sheetData>
    <row r="1" spans="1:21" ht="16.5" customHeight="1" x14ac:dyDescent="0.25">
      <c r="A1" s="122"/>
      <c r="B1" s="122"/>
      <c r="C1" s="122"/>
      <c r="D1" s="122"/>
      <c r="E1" s="122"/>
      <c r="F1" s="122"/>
      <c r="G1" s="117"/>
      <c r="H1" s="117"/>
      <c r="I1" s="243" t="s">
        <v>287</v>
      </c>
      <c r="J1" s="243"/>
      <c r="K1" s="243"/>
      <c r="L1" s="254"/>
      <c r="M1" s="254"/>
      <c r="N1" s="254"/>
      <c r="O1" s="254"/>
      <c r="P1" s="253"/>
      <c r="Q1" s="244"/>
      <c r="R1" s="252"/>
      <c r="U1" s="117"/>
    </row>
    <row r="2" spans="1:21" ht="12.75" customHeight="1" x14ac:dyDescent="0.2">
      <c r="A2" s="122"/>
      <c r="B2" s="249"/>
      <c r="C2" s="249"/>
      <c r="D2" s="249"/>
      <c r="E2" s="249"/>
      <c r="F2" s="249"/>
      <c r="G2" s="245"/>
      <c r="H2" s="248"/>
      <c r="I2" s="128" t="s">
        <v>286</v>
      </c>
      <c r="J2" s="128"/>
      <c r="K2" s="247"/>
      <c r="L2" s="248"/>
      <c r="M2" s="248"/>
      <c r="N2" s="248"/>
      <c r="O2" s="248"/>
      <c r="P2" s="251"/>
      <c r="Q2" s="245"/>
      <c r="R2" s="244"/>
      <c r="U2" s="117"/>
    </row>
    <row r="3" spans="1:21" ht="12" customHeight="1" x14ac:dyDescent="0.2">
      <c r="A3" s="122"/>
      <c r="B3" s="249"/>
      <c r="C3" s="249"/>
      <c r="D3" s="249"/>
      <c r="E3" s="249"/>
      <c r="F3" s="249"/>
      <c r="G3" s="245"/>
      <c r="H3" s="248"/>
      <c r="I3" s="250" t="s">
        <v>285</v>
      </c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117"/>
    </row>
    <row r="4" spans="1:21" ht="27" customHeight="1" x14ac:dyDescent="0.2">
      <c r="A4" s="122"/>
      <c r="B4" s="249"/>
      <c r="C4" s="249"/>
      <c r="D4" s="249"/>
      <c r="E4" s="249"/>
      <c r="F4" s="249"/>
      <c r="G4" s="245"/>
      <c r="H4" s="248"/>
      <c r="I4" s="248"/>
      <c r="J4" s="247"/>
      <c r="K4" s="247"/>
      <c r="L4" s="245"/>
      <c r="M4" s="245"/>
      <c r="N4" s="245"/>
      <c r="O4" s="245"/>
      <c r="P4" s="246"/>
      <c r="Q4" s="245"/>
      <c r="R4" s="244"/>
      <c r="S4" s="243"/>
      <c r="T4" s="243"/>
      <c r="U4" s="117"/>
    </row>
    <row r="5" spans="1:21" ht="53.25" customHeight="1" x14ac:dyDescent="0.2">
      <c r="A5" s="242" t="s">
        <v>284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117"/>
    </row>
    <row r="6" spans="1:21" ht="38.25" customHeight="1" x14ac:dyDescent="0.2">
      <c r="A6" s="122"/>
      <c r="B6" s="241" t="s">
        <v>283</v>
      </c>
      <c r="C6" s="241"/>
      <c r="D6" s="241"/>
      <c r="E6" s="241"/>
      <c r="F6" s="241"/>
      <c r="G6" s="239" t="s">
        <v>282</v>
      </c>
      <c r="H6" s="239" t="s">
        <v>281</v>
      </c>
      <c r="I6" s="239" t="s">
        <v>280</v>
      </c>
      <c r="J6" s="240" t="s">
        <v>279</v>
      </c>
      <c r="K6" s="240" t="s">
        <v>278</v>
      </c>
      <c r="L6" s="239" t="s">
        <v>277</v>
      </c>
      <c r="M6" s="239" t="s">
        <v>276</v>
      </c>
      <c r="N6" s="239" t="s">
        <v>275</v>
      </c>
      <c r="O6" s="239" t="s">
        <v>274</v>
      </c>
      <c r="P6" s="237">
        <v>2020</v>
      </c>
      <c r="Q6" s="237"/>
      <c r="R6" s="238"/>
      <c r="S6" s="237">
        <v>2021</v>
      </c>
      <c r="T6" s="237">
        <v>2022</v>
      </c>
      <c r="U6" s="236"/>
    </row>
    <row r="7" spans="1:21" ht="18" customHeight="1" x14ac:dyDescent="0.2">
      <c r="A7" s="154"/>
      <c r="B7" s="188" t="s">
        <v>273</v>
      </c>
      <c r="C7" s="188"/>
      <c r="D7" s="188"/>
      <c r="E7" s="188"/>
      <c r="F7" s="188"/>
      <c r="G7" s="150">
        <v>100</v>
      </c>
      <c r="H7" s="159">
        <v>1</v>
      </c>
      <c r="I7" s="159">
        <v>0</v>
      </c>
      <c r="J7" s="209">
        <v>0</v>
      </c>
      <c r="K7" s="183">
        <v>0</v>
      </c>
      <c r="L7" s="169">
        <v>2775100</v>
      </c>
      <c r="M7" s="169">
        <v>0</v>
      </c>
      <c r="N7" s="169">
        <v>0</v>
      </c>
      <c r="O7" s="169">
        <v>0</v>
      </c>
      <c r="P7" s="134">
        <f>P8+P13+P21+P30+P26</f>
        <v>4585753.7299999995</v>
      </c>
      <c r="Q7" s="135" t="e">
        <f>Q8+Q13</f>
        <v>#REF!</v>
      </c>
      <c r="R7" s="135" t="e">
        <f>R8+R13</f>
        <v>#REF!</v>
      </c>
      <c r="S7" s="134">
        <f>S8+S13+S21+S30</f>
        <v>3350340</v>
      </c>
      <c r="T7" s="134">
        <f>T8+T13+T21+T30</f>
        <v>3480440</v>
      </c>
      <c r="U7" s="142" t="s">
        <v>226</v>
      </c>
    </row>
    <row r="8" spans="1:21" ht="26.25" customHeight="1" x14ac:dyDescent="0.2">
      <c r="A8" s="174"/>
      <c r="B8" s="187"/>
      <c r="C8" s="188" t="s">
        <v>272</v>
      </c>
      <c r="D8" s="188"/>
      <c r="E8" s="188"/>
      <c r="F8" s="188"/>
      <c r="G8" s="186">
        <v>102</v>
      </c>
      <c r="H8" s="185">
        <v>1</v>
      </c>
      <c r="I8" s="185">
        <v>2</v>
      </c>
      <c r="J8" s="184">
        <v>0</v>
      </c>
      <c r="K8" s="183">
        <v>0</v>
      </c>
      <c r="L8" s="182">
        <v>585600</v>
      </c>
      <c r="M8" s="169">
        <v>0</v>
      </c>
      <c r="N8" s="169">
        <v>0</v>
      </c>
      <c r="O8" s="181">
        <v>0</v>
      </c>
      <c r="P8" s="134">
        <f>P12</f>
        <v>1009745.58</v>
      </c>
      <c r="Q8" s="135" t="e">
        <f>Q10</f>
        <v>#REF!</v>
      </c>
      <c r="R8" s="135" t="e">
        <f>R10</f>
        <v>#REF!</v>
      </c>
      <c r="S8" s="134">
        <f>S10</f>
        <v>790000</v>
      </c>
      <c r="T8" s="134">
        <f>T10</f>
        <v>800000</v>
      </c>
      <c r="U8" s="142" t="s">
        <v>226</v>
      </c>
    </row>
    <row r="9" spans="1:21" ht="56.25" x14ac:dyDescent="0.2">
      <c r="A9" s="174"/>
      <c r="B9" s="187"/>
      <c r="C9" s="180"/>
      <c r="D9" s="163"/>
      <c r="E9" s="163"/>
      <c r="F9" s="163" t="s">
        <v>231</v>
      </c>
      <c r="G9" s="186"/>
      <c r="H9" s="185">
        <v>1</v>
      </c>
      <c r="I9" s="185">
        <v>2</v>
      </c>
      <c r="J9" s="184">
        <v>6700000000</v>
      </c>
      <c r="K9" s="183">
        <v>0</v>
      </c>
      <c r="L9" s="182">
        <v>585600</v>
      </c>
      <c r="M9" s="169">
        <v>0</v>
      </c>
      <c r="N9" s="169">
        <v>0</v>
      </c>
      <c r="O9" s="181">
        <v>0</v>
      </c>
      <c r="P9" s="134">
        <f>P11</f>
        <v>1009745.58</v>
      </c>
      <c r="Q9" s="135" t="e">
        <f>Q11</f>
        <v>#REF!</v>
      </c>
      <c r="R9" s="135" t="e">
        <f>R11</f>
        <v>#REF!</v>
      </c>
      <c r="S9" s="134">
        <f>S11</f>
        <v>790000</v>
      </c>
      <c r="T9" s="134">
        <f>T11</f>
        <v>800000</v>
      </c>
      <c r="U9" s="142"/>
    </row>
    <row r="10" spans="1:21" ht="24.75" customHeight="1" x14ac:dyDescent="0.2">
      <c r="A10" s="174"/>
      <c r="B10" s="176"/>
      <c r="C10" s="180"/>
      <c r="D10" s="175" t="s">
        <v>271</v>
      </c>
      <c r="E10" s="175"/>
      <c r="F10" s="175"/>
      <c r="G10" s="150">
        <v>102</v>
      </c>
      <c r="H10" s="149">
        <v>1</v>
      </c>
      <c r="I10" s="149">
        <v>2</v>
      </c>
      <c r="J10" s="148">
        <v>6710000000</v>
      </c>
      <c r="K10" s="170">
        <v>0</v>
      </c>
      <c r="L10" s="169">
        <v>585600</v>
      </c>
      <c r="M10" s="169">
        <v>0</v>
      </c>
      <c r="N10" s="169">
        <v>0</v>
      </c>
      <c r="O10" s="169">
        <v>0</v>
      </c>
      <c r="P10" s="145">
        <f>P12</f>
        <v>1009745.58</v>
      </c>
      <c r="Q10" s="168" t="e">
        <f>Q11</f>
        <v>#REF!</v>
      </c>
      <c r="R10" s="168" t="e">
        <f>R11</f>
        <v>#REF!</v>
      </c>
      <c r="S10" s="145">
        <f>S12</f>
        <v>790000</v>
      </c>
      <c r="T10" s="145">
        <f>T12</f>
        <v>800000</v>
      </c>
      <c r="U10" s="142" t="s">
        <v>226</v>
      </c>
    </row>
    <row r="11" spans="1:21" ht="14.25" customHeight="1" x14ac:dyDescent="0.2">
      <c r="A11" s="174"/>
      <c r="B11" s="176"/>
      <c r="C11" s="163"/>
      <c r="D11" s="171"/>
      <c r="E11" s="175" t="s">
        <v>270</v>
      </c>
      <c r="F11" s="175"/>
      <c r="G11" s="150">
        <v>102</v>
      </c>
      <c r="H11" s="149">
        <v>1</v>
      </c>
      <c r="I11" s="149">
        <v>2</v>
      </c>
      <c r="J11" s="148">
        <v>6710010010</v>
      </c>
      <c r="K11" s="170">
        <v>0</v>
      </c>
      <c r="L11" s="169">
        <v>585600</v>
      </c>
      <c r="M11" s="169">
        <v>0</v>
      </c>
      <c r="N11" s="169">
        <v>0</v>
      </c>
      <c r="O11" s="169">
        <v>0</v>
      </c>
      <c r="P11" s="145">
        <f>P12</f>
        <v>1009745.58</v>
      </c>
      <c r="Q11" s="168" t="e">
        <f>#REF!</f>
        <v>#REF!</v>
      </c>
      <c r="R11" s="168" t="e">
        <f>#REF!</f>
        <v>#REF!</v>
      </c>
      <c r="S11" s="145">
        <f>S12</f>
        <v>790000</v>
      </c>
      <c r="T11" s="145">
        <f>T12</f>
        <v>800000</v>
      </c>
      <c r="U11" s="142"/>
    </row>
    <row r="12" spans="1:21" ht="23.25" customHeight="1" x14ac:dyDescent="0.2">
      <c r="A12" s="174"/>
      <c r="B12" s="176"/>
      <c r="C12" s="163"/>
      <c r="D12" s="171"/>
      <c r="E12" s="171"/>
      <c r="F12" s="199" t="s">
        <v>251</v>
      </c>
      <c r="G12" s="150">
        <v>102</v>
      </c>
      <c r="H12" s="149">
        <v>1</v>
      </c>
      <c r="I12" s="149">
        <v>2</v>
      </c>
      <c r="J12" s="148">
        <v>6710010010</v>
      </c>
      <c r="K12" s="170" t="s">
        <v>250</v>
      </c>
      <c r="L12" s="169">
        <v>585600</v>
      </c>
      <c r="M12" s="169">
        <v>0</v>
      </c>
      <c r="N12" s="169">
        <v>0</v>
      </c>
      <c r="O12" s="169">
        <v>0</v>
      </c>
      <c r="P12" s="145">
        <v>1009745.58</v>
      </c>
      <c r="Q12" s="168">
        <v>764954</v>
      </c>
      <c r="R12" s="168">
        <v>764954</v>
      </c>
      <c r="S12" s="145">
        <v>790000</v>
      </c>
      <c r="T12" s="145">
        <v>800000</v>
      </c>
      <c r="U12" s="142"/>
    </row>
    <row r="13" spans="1:21" ht="45.75" customHeight="1" x14ac:dyDescent="0.2">
      <c r="A13" s="174"/>
      <c r="B13" s="187"/>
      <c r="C13" s="188" t="s">
        <v>269</v>
      </c>
      <c r="D13" s="188"/>
      <c r="E13" s="188"/>
      <c r="F13" s="188"/>
      <c r="G13" s="186">
        <v>104</v>
      </c>
      <c r="H13" s="185">
        <v>1</v>
      </c>
      <c r="I13" s="185">
        <v>4</v>
      </c>
      <c r="J13" s="184">
        <v>0</v>
      </c>
      <c r="K13" s="183">
        <v>0</v>
      </c>
      <c r="L13" s="182">
        <v>2189500</v>
      </c>
      <c r="M13" s="169">
        <v>0</v>
      </c>
      <c r="N13" s="169">
        <v>0</v>
      </c>
      <c r="O13" s="181">
        <v>0</v>
      </c>
      <c r="P13" s="134">
        <f>P15</f>
        <v>3411019.15</v>
      </c>
      <c r="Q13" s="135">
        <f>Q15</f>
        <v>3074094</v>
      </c>
      <c r="R13" s="135">
        <f>R15</f>
        <v>3074094</v>
      </c>
      <c r="S13" s="134">
        <f>S14</f>
        <v>2503502</v>
      </c>
      <c r="T13" s="134">
        <f>T15</f>
        <v>2623502</v>
      </c>
      <c r="U13" s="142" t="s">
        <v>226</v>
      </c>
    </row>
    <row r="14" spans="1:21" ht="54.75" customHeight="1" x14ac:dyDescent="0.2">
      <c r="A14" s="174"/>
      <c r="B14" s="187"/>
      <c r="C14" s="180"/>
      <c r="D14" s="163"/>
      <c r="E14" s="163"/>
      <c r="F14" s="163" t="s">
        <v>231</v>
      </c>
      <c r="G14" s="186"/>
      <c r="H14" s="185">
        <v>1</v>
      </c>
      <c r="I14" s="185">
        <v>4</v>
      </c>
      <c r="J14" s="184">
        <v>6700000000</v>
      </c>
      <c r="K14" s="183">
        <v>0</v>
      </c>
      <c r="L14" s="182"/>
      <c r="M14" s="169"/>
      <c r="N14" s="169"/>
      <c r="O14" s="181"/>
      <c r="P14" s="134">
        <f>P16</f>
        <v>3411019.15</v>
      </c>
      <c r="Q14" s="135">
        <f>Q16</f>
        <v>3074094</v>
      </c>
      <c r="R14" s="135">
        <f>R16</f>
        <v>3074094</v>
      </c>
      <c r="S14" s="134">
        <f>S16</f>
        <v>2503502</v>
      </c>
      <c r="T14" s="134">
        <f>T16</f>
        <v>2623502</v>
      </c>
      <c r="U14" s="142"/>
    </row>
    <row r="15" spans="1:21" ht="35.25" customHeight="1" x14ac:dyDescent="0.2">
      <c r="A15" s="174"/>
      <c r="B15" s="176"/>
      <c r="C15" s="180"/>
      <c r="D15" s="175" t="s">
        <v>268</v>
      </c>
      <c r="E15" s="175"/>
      <c r="F15" s="175"/>
      <c r="G15" s="186">
        <v>104</v>
      </c>
      <c r="H15" s="198">
        <v>1</v>
      </c>
      <c r="I15" s="198">
        <v>4</v>
      </c>
      <c r="J15" s="148">
        <v>6710000000</v>
      </c>
      <c r="K15" s="170">
        <v>0</v>
      </c>
      <c r="L15" s="182">
        <v>2189500</v>
      </c>
      <c r="M15" s="169">
        <v>0</v>
      </c>
      <c r="N15" s="169">
        <v>0</v>
      </c>
      <c r="O15" s="181">
        <v>0</v>
      </c>
      <c r="P15" s="145">
        <f>P16</f>
        <v>3411019.15</v>
      </c>
      <c r="Q15" s="168">
        <f>Q16</f>
        <v>3074094</v>
      </c>
      <c r="R15" s="168">
        <f>R16</f>
        <v>3074094</v>
      </c>
      <c r="S15" s="145">
        <f>S16</f>
        <v>2503502</v>
      </c>
      <c r="T15" s="145">
        <f>T16</f>
        <v>2623502</v>
      </c>
      <c r="U15" s="142" t="s">
        <v>226</v>
      </c>
    </row>
    <row r="16" spans="1:21" ht="14.25" customHeight="1" x14ac:dyDescent="0.2">
      <c r="A16" s="174"/>
      <c r="B16" s="176"/>
      <c r="C16" s="163"/>
      <c r="D16" s="200"/>
      <c r="E16" s="175" t="s">
        <v>267</v>
      </c>
      <c r="F16" s="175"/>
      <c r="G16" s="186">
        <v>104</v>
      </c>
      <c r="H16" s="198">
        <v>1</v>
      </c>
      <c r="I16" s="198">
        <v>4</v>
      </c>
      <c r="J16" s="235">
        <v>6710010020</v>
      </c>
      <c r="K16" s="170">
        <v>0</v>
      </c>
      <c r="L16" s="182">
        <v>2189500</v>
      </c>
      <c r="M16" s="169">
        <v>0</v>
      </c>
      <c r="N16" s="169">
        <v>0</v>
      </c>
      <c r="O16" s="181">
        <v>0</v>
      </c>
      <c r="P16" s="145">
        <f>P17+P18+P19+P20</f>
        <v>3411019.15</v>
      </c>
      <c r="Q16" s="168">
        <f>Q17+Q18+Q19+Q20</f>
        <v>3074094</v>
      </c>
      <c r="R16" s="168">
        <f>R17+R18+R19+R20</f>
        <v>3074094</v>
      </c>
      <c r="S16" s="145">
        <f>S17+S18+S19+S20</f>
        <v>2503502</v>
      </c>
      <c r="T16" s="145">
        <f>T17+T18+T19+T20</f>
        <v>2623502</v>
      </c>
      <c r="U16" s="142" t="s">
        <v>226</v>
      </c>
    </row>
    <row r="17" spans="1:37" ht="21.75" customHeight="1" x14ac:dyDescent="0.2">
      <c r="A17" s="174"/>
      <c r="B17" s="176"/>
      <c r="C17" s="163"/>
      <c r="D17" s="171"/>
      <c r="E17" s="200"/>
      <c r="F17" s="199" t="s">
        <v>251</v>
      </c>
      <c r="G17" s="186">
        <v>104</v>
      </c>
      <c r="H17" s="198">
        <v>1</v>
      </c>
      <c r="I17" s="198">
        <v>4</v>
      </c>
      <c r="J17" s="148">
        <v>6710010020</v>
      </c>
      <c r="K17" s="170" t="s">
        <v>250</v>
      </c>
      <c r="L17" s="182">
        <v>1396500</v>
      </c>
      <c r="M17" s="169">
        <v>0</v>
      </c>
      <c r="N17" s="169">
        <v>0</v>
      </c>
      <c r="O17" s="181">
        <v>0</v>
      </c>
      <c r="P17" s="145">
        <v>2275124.15</v>
      </c>
      <c r="Q17" s="168">
        <v>1859130</v>
      </c>
      <c r="R17" s="168">
        <v>1859130</v>
      </c>
      <c r="S17" s="145">
        <v>1900000</v>
      </c>
      <c r="T17" s="145">
        <v>1920000</v>
      </c>
      <c r="U17" s="142" t="s">
        <v>226</v>
      </c>
    </row>
    <row r="18" spans="1:37" ht="21.75" customHeight="1" x14ac:dyDescent="0.2">
      <c r="A18" s="174"/>
      <c r="B18" s="176"/>
      <c r="C18" s="163"/>
      <c r="D18" s="171"/>
      <c r="E18" s="200"/>
      <c r="F18" s="199" t="s">
        <v>233</v>
      </c>
      <c r="G18" s="186">
        <v>104</v>
      </c>
      <c r="H18" s="198">
        <v>1</v>
      </c>
      <c r="I18" s="198">
        <v>4</v>
      </c>
      <c r="J18" s="148">
        <v>6710010020</v>
      </c>
      <c r="K18" s="170" t="s">
        <v>232</v>
      </c>
      <c r="L18" s="182">
        <v>721000</v>
      </c>
      <c r="M18" s="169">
        <v>0</v>
      </c>
      <c r="N18" s="169">
        <v>0</v>
      </c>
      <c r="O18" s="181">
        <v>0</v>
      </c>
      <c r="P18" s="145">
        <v>1030080</v>
      </c>
      <c r="Q18" s="168">
        <v>1114980</v>
      </c>
      <c r="R18" s="168">
        <v>1114980</v>
      </c>
      <c r="S18" s="145">
        <v>500000</v>
      </c>
      <c r="T18" s="145">
        <v>600000</v>
      </c>
      <c r="U18" s="142" t="s">
        <v>226</v>
      </c>
    </row>
    <row r="19" spans="1:37" ht="14.25" customHeight="1" x14ac:dyDescent="0.2">
      <c r="A19" s="174"/>
      <c r="B19" s="176"/>
      <c r="C19" s="163"/>
      <c r="D19" s="171"/>
      <c r="E19" s="200"/>
      <c r="F19" s="199" t="s">
        <v>56</v>
      </c>
      <c r="G19" s="186">
        <v>104</v>
      </c>
      <c r="H19" s="198">
        <v>1</v>
      </c>
      <c r="I19" s="198">
        <v>4</v>
      </c>
      <c r="J19" s="148">
        <v>6710010020</v>
      </c>
      <c r="K19" s="170" t="s">
        <v>266</v>
      </c>
      <c r="L19" s="182">
        <v>37000</v>
      </c>
      <c r="M19" s="169">
        <v>0</v>
      </c>
      <c r="N19" s="169">
        <v>0</v>
      </c>
      <c r="O19" s="181">
        <v>0</v>
      </c>
      <c r="P19" s="145">
        <v>25815</v>
      </c>
      <c r="Q19" s="168">
        <v>19984</v>
      </c>
      <c r="R19" s="168">
        <v>19984</v>
      </c>
      <c r="S19" s="145">
        <v>23502</v>
      </c>
      <c r="T19" s="145">
        <v>23502</v>
      </c>
      <c r="U19" s="142" t="s">
        <v>226</v>
      </c>
    </row>
    <row r="20" spans="1:37" x14ac:dyDescent="0.2">
      <c r="A20" s="174"/>
      <c r="B20" s="176"/>
      <c r="C20" s="163"/>
      <c r="D20" s="171"/>
      <c r="E20" s="200"/>
      <c r="F20" s="199" t="s">
        <v>265</v>
      </c>
      <c r="G20" s="186">
        <v>104</v>
      </c>
      <c r="H20" s="198">
        <v>1</v>
      </c>
      <c r="I20" s="198">
        <v>4</v>
      </c>
      <c r="J20" s="148">
        <v>6710010020</v>
      </c>
      <c r="K20" s="170" t="s">
        <v>264</v>
      </c>
      <c r="L20" s="182">
        <v>35000</v>
      </c>
      <c r="M20" s="169">
        <v>0</v>
      </c>
      <c r="N20" s="169">
        <v>0</v>
      </c>
      <c r="O20" s="181">
        <v>0</v>
      </c>
      <c r="P20" s="145">
        <v>80000</v>
      </c>
      <c r="Q20" s="168">
        <v>80000</v>
      </c>
      <c r="R20" s="168">
        <v>80000</v>
      </c>
      <c r="S20" s="145">
        <v>80000</v>
      </c>
      <c r="T20" s="145">
        <v>80000</v>
      </c>
      <c r="U20" s="142" t="s">
        <v>226</v>
      </c>
    </row>
    <row r="21" spans="1:37" ht="38.25" customHeight="1" x14ac:dyDescent="0.2">
      <c r="A21" s="174"/>
      <c r="B21" s="176"/>
      <c r="C21" s="234" t="s">
        <v>209</v>
      </c>
      <c r="D21" s="232"/>
      <c r="E21" s="232"/>
      <c r="F21" s="232"/>
      <c r="G21" s="208"/>
      <c r="H21" s="185">
        <v>1</v>
      </c>
      <c r="I21" s="185">
        <v>6</v>
      </c>
      <c r="J21" s="224">
        <v>0</v>
      </c>
      <c r="K21" s="183">
        <v>0</v>
      </c>
      <c r="L21" s="207"/>
      <c r="M21" s="206"/>
      <c r="N21" s="206"/>
      <c r="O21" s="205"/>
      <c r="P21" s="134">
        <f>P25</f>
        <v>53938</v>
      </c>
      <c r="Q21" s="135"/>
      <c r="R21" s="135"/>
      <c r="S21" s="134">
        <f>S25</f>
        <v>53938</v>
      </c>
      <c r="T21" s="134">
        <f>T25</f>
        <v>53938</v>
      </c>
      <c r="U21" s="142"/>
    </row>
    <row r="22" spans="1:37" ht="45.75" customHeight="1" x14ac:dyDescent="0.2">
      <c r="A22" s="174"/>
      <c r="B22" s="233" t="s">
        <v>263</v>
      </c>
      <c r="C22" s="232"/>
      <c r="D22" s="232"/>
      <c r="E22" s="232"/>
      <c r="F22" s="232"/>
      <c r="G22" s="208"/>
      <c r="H22" s="185">
        <v>1</v>
      </c>
      <c r="I22" s="185">
        <v>6</v>
      </c>
      <c r="J22" s="224">
        <v>6700000000</v>
      </c>
      <c r="K22" s="183">
        <v>0</v>
      </c>
      <c r="L22" s="207"/>
      <c r="M22" s="206"/>
      <c r="N22" s="206"/>
      <c r="O22" s="205"/>
      <c r="P22" s="134">
        <f>P25</f>
        <v>53938</v>
      </c>
      <c r="Q22" s="135"/>
      <c r="R22" s="135"/>
      <c r="S22" s="134">
        <f>S25</f>
        <v>53938</v>
      </c>
      <c r="T22" s="134">
        <f>T25</f>
        <v>53938</v>
      </c>
      <c r="U22" s="142"/>
    </row>
    <row r="23" spans="1:37" ht="37.5" customHeight="1" x14ac:dyDescent="0.2">
      <c r="A23" s="174"/>
      <c r="B23" s="176"/>
      <c r="C23" s="204"/>
      <c r="D23" s="231" t="s">
        <v>262</v>
      </c>
      <c r="E23" s="230"/>
      <c r="F23" s="230"/>
      <c r="G23" s="186"/>
      <c r="H23" s="198">
        <v>1</v>
      </c>
      <c r="I23" s="198">
        <v>6</v>
      </c>
      <c r="J23" s="228">
        <v>6710000000</v>
      </c>
      <c r="K23" s="170">
        <v>0</v>
      </c>
      <c r="L23" s="182"/>
      <c r="M23" s="169"/>
      <c r="N23" s="169"/>
      <c r="O23" s="181"/>
      <c r="P23" s="145">
        <f>P25</f>
        <v>53938</v>
      </c>
      <c r="Q23" s="168"/>
      <c r="R23" s="168"/>
      <c r="S23" s="145">
        <f>S25</f>
        <v>53938</v>
      </c>
      <c r="T23" s="145">
        <f>T25</f>
        <v>53938</v>
      </c>
      <c r="U23" s="142"/>
    </row>
    <row r="24" spans="1:37" ht="35.25" customHeight="1" x14ac:dyDescent="0.2">
      <c r="A24" s="174"/>
      <c r="B24" s="176"/>
      <c r="C24" s="204"/>
      <c r="D24" s="203"/>
      <c r="E24" s="202"/>
      <c r="F24" s="229" t="s">
        <v>261</v>
      </c>
      <c r="G24" s="186"/>
      <c r="H24" s="198">
        <v>1</v>
      </c>
      <c r="I24" s="198">
        <v>6</v>
      </c>
      <c r="J24" s="228">
        <v>6710010080</v>
      </c>
      <c r="K24" s="170">
        <v>0</v>
      </c>
      <c r="L24" s="182"/>
      <c r="M24" s="169"/>
      <c r="N24" s="169"/>
      <c r="O24" s="181"/>
      <c r="P24" s="145">
        <f>P25</f>
        <v>53938</v>
      </c>
      <c r="Q24" s="168"/>
      <c r="R24" s="168"/>
      <c r="S24" s="145">
        <f>S25</f>
        <v>53938</v>
      </c>
      <c r="T24" s="145">
        <f>T25</f>
        <v>53938</v>
      </c>
      <c r="U24" s="142"/>
    </row>
    <row r="25" spans="1:37" x14ac:dyDescent="0.2">
      <c r="A25" s="174"/>
      <c r="B25" s="176"/>
      <c r="C25" s="204"/>
      <c r="D25" s="203"/>
      <c r="E25" s="202"/>
      <c r="F25" s="199" t="s">
        <v>56</v>
      </c>
      <c r="G25" s="186"/>
      <c r="H25" s="198">
        <v>1</v>
      </c>
      <c r="I25" s="198">
        <v>6</v>
      </c>
      <c r="J25" s="221">
        <v>6710010080</v>
      </c>
      <c r="K25" s="170">
        <v>540</v>
      </c>
      <c r="L25" s="182"/>
      <c r="M25" s="169"/>
      <c r="N25" s="169"/>
      <c r="O25" s="181"/>
      <c r="P25" s="145">
        <v>53938</v>
      </c>
      <c r="Q25" s="168">
        <v>53938</v>
      </c>
      <c r="R25" s="168">
        <v>53938</v>
      </c>
      <c r="S25" s="145">
        <v>53938</v>
      </c>
      <c r="T25" s="145">
        <v>53938</v>
      </c>
      <c r="U25" s="142"/>
      <c r="AK25" s="223"/>
    </row>
    <row r="26" spans="1:37" ht="23.25" customHeight="1" x14ac:dyDescent="0.2">
      <c r="A26" s="174"/>
      <c r="B26" s="176"/>
      <c r="C26" s="227" t="s">
        <v>259</v>
      </c>
      <c r="D26" s="226"/>
      <c r="E26" s="226"/>
      <c r="F26" s="226"/>
      <c r="G26" s="186"/>
      <c r="H26" s="185">
        <v>1</v>
      </c>
      <c r="I26" s="185">
        <v>7</v>
      </c>
      <c r="J26" s="224">
        <v>0</v>
      </c>
      <c r="K26" s="183">
        <v>0</v>
      </c>
      <c r="L26" s="207"/>
      <c r="M26" s="206"/>
      <c r="N26" s="206"/>
      <c r="O26" s="205"/>
      <c r="P26" s="134">
        <f>P29</f>
        <v>108804</v>
      </c>
      <c r="Q26" s="135"/>
      <c r="R26" s="135"/>
      <c r="S26" s="134">
        <v>0</v>
      </c>
      <c r="T26" s="134">
        <v>0</v>
      </c>
      <c r="U26" s="142"/>
      <c r="AK26" s="223"/>
    </row>
    <row r="27" spans="1:37" x14ac:dyDescent="0.2">
      <c r="A27" s="174"/>
      <c r="B27" s="176"/>
      <c r="C27" s="204"/>
      <c r="D27" s="203"/>
      <c r="E27" s="202"/>
      <c r="F27" s="199" t="s">
        <v>260</v>
      </c>
      <c r="G27" s="186"/>
      <c r="H27" s="198">
        <v>1</v>
      </c>
      <c r="I27" s="185">
        <v>7</v>
      </c>
      <c r="J27" s="221">
        <v>7700000000</v>
      </c>
      <c r="K27" s="170">
        <v>0</v>
      </c>
      <c r="L27" s="182"/>
      <c r="M27" s="169"/>
      <c r="N27" s="169"/>
      <c r="O27" s="181"/>
      <c r="P27" s="145">
        <f>P29</f>
        <v>108804</v>
      </c>
      <c r="Q27" s="168"/>
      <c r="R27" s="168"/>
      <c r="S27" s="145">
        <v>0</v>
      </c>
      <c r="T27" s="145">
        <v>0</v>
      </c>
      <c r="U27" s="142"/>
      <c r="AK27" s="223"/>
    </row>
    <row r="28" spans="1:37" ht="22.5" x14ac:dyDescent="0.2">
      <c r="A28" s="174"/>
      <c r="B28" s="176"/>
      <c r="C28" s="204"/>
      <c r="D28" s="203"/>
      <c r="E28" s="202"/>
      <c r="F28" s="199" t="s">
        <v>259</v>
      </c>
      <c r="G28" s="186"/>
      <c r="H28" s="198">
        <v>1</v>
      </c>
      <c r="I28" s="185">
        <v>7</v>
      </c>
      <c r="J28" s="221">
        <v>7700010050</v>
      </c>
      <c r="K28" s="170">
        <v>0</v>
      </c>
      <c r="L28" s="182"/>
      <c r="M28" s="169"/>
      <c r="N28" s="169"/>
      <c r="O28" s="181"/>
      <c r="P28" s="145">
        <f>P29</f>
        <v>108804</v>
      </c>
      <c r="Q28" s="168"/>
      <c r="R28" s="168"/>
      <c r="S28" s="145">
        <v>0</v>
      </c>
      <c r="T28" s="145">
        <v>0</v>
      </c>
      <c r="U28" s="142"/>
      <c r="AK28" s="223"/>
    </row>
    <row r="29" spans="1:37" x14ac:dyDescent="0.2">
      <c r="A29" s="174"/>
      <c r="B29" s="176"/>
      <c r="C29" s="204"/>
      <c r="D29" s="203"/>
      <c r="E29" s="202"/>
      <c r="F29" s="199" t="s">
        <v>258</v>
      </c>
      <c r="G29" s="186"/>
      <c r="H29" s="198">
        <v>1</v>
      </c>
      <c r="I29" s="185">
        <v>7</v>
      </c>
      <c r="J29" s="221">
        <v>7700010050</v>
      </c>
      <c r="K29" s="170">
        <v>880</v>
      </c>
      <c r="L29" s="182"/>
      <c r="M29" s="169"/>
      <c r="N29" s="169"/>
      <c r="O29" s="181"/>
      <c r="P29" s="145">
        <v>108804</v>
      </c>
      <c r="Q29" s="168"/>
      <c r="R29" s="168"/>
      <c r="S29" s="145">
        <v>0</v>
      </c>
      <c r="T29" s="145">
        <v>0</v>
      </c>
      <c r="U29" s="142"/>
      <c r="AK29" s="223"/>
    </row>
    <row r="30" spans="1:37" x14ac:dyDescent="0.2">
      <c r="A30" s="174"/>
      <c r="B30" s="176"/>
      <c r="C30" s="225" t="s">
        <v>205</v>
      </c>
      <c r="D30" s="225"/>
      <c r="E30" s="225"/>
      <c r="F30" s="225"/>
      <c r="G30" s="208"/>
      <c r="H30" s="185">
        <v>1</v>
      </c>
      <c r="I30" s="185">
        <v>13</v>
      </c>
      <c r="J30" s="224">
        <v>0</v>
      </c>
      <c r="K30" s="183">
        <v>0</v>
      </c>
      <c r="L30" s="207"/>
      <c r="M30" s="206"/>
      <c r="N30" s="206"/>
      <c r="O30" s="205"/>
      <c r="P30" s="134">
        <f>P31</f>
        <v>2247</v>
      </c>
      <c r="Q30" s="135"/>
      <c r="R30" s="135"/>
      <c r="S30" s="134">
        <v>2900</v>
      </c>
      <c r="T30" s="134">
        <f>T33</f>
        <v>3000</v>
      </c>
      <c r="U30" s="142"/>
      <c r="AK30" s="223"/>
    </row>
    <row r="31" spans="1:37" ht="22.5" x14ac:dyDescent="0.2">
      <c r="A31" s="174"/>
      <c r="B31" s="176"/>
      <c r="C31" s="163"/>
      <c r="D31" s="171"/>
      <c r="E31" s="171"/>
      <c r="F31" s="222" t="s">
        <v>257</v>
      </c>
      <c r="G31" s="186"/>
      <c r="H31" s="198">
        <v>1</v>
      </c>
      <c r="I31" s="198">
        <v>13</v>
      </c>
      <c r="J31" s="221">
        <v>7700000000</v>
      </c>
      <c r="K31" s="170">
        <v>0</v>
      </c>
      <c r="L31" s="182"/>
      <c r="M31" s="169"/>
      <c r="N31" s="169"/>
      <c r="O31" s="181"/>
      <c r="P31" s="145">
        <f>P32</f>
        <v>2247</v>
      </c>
      <c r="Q31" s="168"/>
      <c r="R31" s="168"/>
      <c r="S31" s="145">
        <v>2900</v>
      </c>
      <c r="T31" s="145">
        <v>3000</v>
      </c>
      <c r="U31" s="142"/>
      <c r="AK31" s="223"/>
    </row>
    <row r="32" spans="1:37" ht="22.5" x14ac:dyDescent="0.2">
      <c r="A32" s="174"/>
      <c r="B32" s="176"/>
      <c r="C32" s="163"/>
      <c r="D32" s="171"/>
      <c r="E32" s="171"/>
      <c r="F32" s="222" t="s">
        <v>256</v>
      </c>
      <c r="G32" s="186"/>
      <c r="H32" s="198">
        <v>1</v>
      </c>
      <c r="I32" s="198">
        <v>13</v>
      </c>
      <c r="J32" s="221">
        <v>7700095100</v>
      </c>
      <c r="K32" s="170">
        <v>0</v>
      </c>
      <c r="L32" s="182"/>
      <c r="M32" s="169"/>
      <c r="N32" s="169"/>
      <c r="O32" s="181"/>
      <c r="P32" s="145">
        <f>P33</f>
        <v>2247</v>
      </c>
      <c r="Q32" s="168"/>
      <c r="R32" s="168"/>
      <c r="S32" s="145">
        <v>2900</v>
      </c>
      <c r="T32" s="145">
        <v>3000</v>
      </c>
      <c r="U32" s="142"/>
      <c r="AK32" s="223"/>
    </row>
    <row r="33" spans="1:21" x14ac:dyDescent="0.2">
      <c r="A33" s="174"/>
      <c r="B33" s="176"/>
      <c r="C33" s="163"/>
      <c r="D33" s="171"/>
      <c r="E33" s="171"/>
      <c r="F33" s="222" t="s">
        <v>255</v>
      </c>
      <c r="G33" s="186"/>
      <c r="H33" s="198">
        <v>1</v>
      </c>
      <c r="I33" s="198">
        <v>13</v>
      </c>
      <c r="J33" s="221">
        <v>7700095100</v>
      </c>
      <c r="K33" s="170">
        <v>850</v>
      </c>
      <c r="L33" s="182"/>
      <c r="M33" s="169"/>
      <c r="N33" s="169"/>
      <c r="O33" s="181"/>
      <c r="P33" s="145">
        <v>2247</v>
      </c>
      <c r="Q33" s="168"/>
      <c r="R33" s="168"/>
      <c r="S33" s="145">
        <v>2900</v>
      </c>
      <c r="T33" s="145">
        <v>3000</v>
      </c>
      <c r="U33" s="142"/>
    </row>
    <row r="34" spans="1:21" ht="14.25" customHeight="1" x14ac:dyDescent="0.2">
      <c r="A34" s="174"/>
      <c r="B34" s="201" t="s">
        <v>254</v>
      </c>
      <c r="C34" s="201"/>
      <c r="D34" s="201"/>
      <c r="E34" s="201"/>
      <c r="F34" s="201"/>
      <c r="G34" s="186">
        <v>200</v>
      </c>
      <c r="H34" s="185">
        <v>2</v>
      </c>
      <c r="I34" s="185">
        <v>0</v>
      </c>
      <c r="J34" s="184">
        <v>0</v>
      </c>
      <c r="K34" s="183">
        <v>0</v>
      </c>
      <c r="L34" s="182">
        <v>167500</v>
      </c>
      <c r="M34" s="169">
        <v>0</v>
      </c>
      <c r="N34" s="169">
        <v>0</v>
      </c>
      <c r="O34" s="181">
        <v>0</v>
      </c>
      <c r="P34" s="134">
        <f>P35</f>
        <v>248040</v>
      </c>
      <c r="Q34" s="135">
        <f>Q35</f>
        <v>237615.33</v>
      </c>
      <c r="R34" s="135">
        <f>R35</f>
        <v>237615.33</v>
      </c>
      <c r="S34" s="134">
        <f>S35</f>
        <v>231600</v>
      </c>
      <c r="T34" s="134">
        <f>T35</f>
        <v>237900</v>
      </c>
      <c r="U34" s="142" t="s">
        <v>226</v>
      </c>
    </row>
    <row r="35" spans="1:21" ht="16.5" customHeight="1" x14ac:dyDescent="0.2">
      <c r="A35" s="174"/>
      <c r="B35" s="187"/>
      <c r="C35" s="220" t="s">
        <v>201</v>
      </c>
      <c r="D35" s="220"/>
      <c r="E35" s="220"/>
      <c r="F35" s="220"/>
      <c r="G35" s="196">
        <v>203</v>
      </c>
      <c r="H35" s="195">
        <v>2</v>
      </c>
      <c r="I35" s="195">
        <v>3</v>
      </c>
      <c r="J35" s="194">
        <v>0</v>
      </c>
      <c r="K35" s="193">
        <v>0</v>
      </c>
      <c r="L35" s="192">
        <v>167500</v>
      </c>
      <c r="M35" s="191">
        <v>0</v>
      </c>
      <c r="N35" s="191">
        <v>0</v>
      </c>
      <c r="O35" s="190">
        <v>0</v>
      </c>
      <c r="P35" s="134">
        <f>P37</f>
        <v>248040</v>
      </c>
      <c r="Q35" s="135">
        <f>Q37</f>
        <v>237615.33</v>
      </c>
      <c r="R35" s="135">
        <f>R37</f>
        <v>237615.33</v>
      </c>
      <c r="S35" s="134">
        <f>S37</f>
        <v>231600</v>
      </c>
      <c r="T35" s="134">
        <f>T37</f>
        <v>237900</v>
      </c>
      <c r="U35" s="142" t="s">
        <v>226</v>
      </c>
    </row>
    <row r="36" spans="1:21" ht="57" customHeight="1" x14ac:dyDescent="0.2">
      <c r="A36" s="174"/>
      <c r="B36" s="187"/>
      <c r="C36" s="219"/>
      <c r="D36" s="215"/>
      <c r="E36" s="215"/>
      <c r="F36" s="215" t="s">
        <v>231</v>
      </c>
      <c r="G36" s="196"/>
      <c r="H36" s="195">
        <v>2</v>
      </c>
      <c r="I36" s="195">
        <v>3</v>
      </c>
      <c r="J36" s="184">
        <v>6700000000</v>
      </c>
      <c r="K36" s="193">
        <v>0</v>
      </c>
      <c r="L36" s="192"/>
      <c r="M36" s="191"/>
      <c r="N36" s="191"/>
      <c r="O36" s="190"/>
      <c r="P36" s="134">
        <f>P38</f>
        <v>248040</v>
      </c>
      <c r="Q36" s="135">
        <f>Q38</f>
        <v>237615.33</v>
      </c>
      <c r="R36" s="135">
        <f>R38</f>
        <v>237615.33</v>
      </c>
      <c r="S36" s="134">
        <f>S39+S40</f>
        <v>231600</v>
      </c>
      <c r="T36" s="134">
        <f>T38</f>
        <v>237900</v>
      </c>
      <c r="U36" s="142"/>
    </row>
    <row r="37" spans="1:21" ht="22.5" customHeight="1" x14ac:dyDescent="0.2">
      <c r="A37" s="174"/>
      <c r="B37" s="176"/>
      <c r="C37" s="219"/>
      <c r="D37" s="218" t="s">
        <v>253</v>
      </c>
      <c r="E37" s="218"/>
      <c r="F37" s="218"/>
      <c r="G37" s="217">
        <v>203</v>
      </c>
      <c r="H37" s="216">
        <v>2</v>
      </c>
      <c r="I37" s="216">
        <v>3</v>
      </c>
      <c r="J37" s="148">
        <v>6720000000</v>
      </c>
      <c r="K37" s="210">
        <v>0</v>
      </c>
      <c r="L37" s="191">
        <v>167500</v>
      </c>
      <c r="M37" s="191">
        <v>0</v>
      </c>
      <c r="N37" s="191">
        <v>0</v>
      </c>
      <c r="O37" s="191">
        <v>0</v>
      </c>
      <c r="P37" s="145">
        <f>P38</f>
        <v>248040</v>
      </c>
      <c r="Q37" s="168">
        <f>Q38</f>
        <v>237615.33</v>
      </c>
      <c r="R37" s="168">
        <f>R38</f>
        <v>237615.33</v>
      </c>
      <c r="S37" s="145">
        <f>S38</f>
        <v>231600</v>
      </c>
      <c r="T37" s="145">
        <f>T38</f>
        <v>237900</v>
      </c>
      <c r="U37" s="142" t="s">
        <v>226</v>
      </c>
    </row>
    <row r="38" spans="1:21" ht="27" customHeight="1" x14ac:dyDescent="0.2">
      <c r="A38" s="174"/>
      <c r="B38" s="176"/>
      <c r="C38" s="215"/>
      <c r="D38" s="214"/>
      <c r="E38" s="218" t="s">
        <v>252</v>
      </c>
      <c r="F38" s="218"/>
      <c r="G38" s="217">
        <v>203</v>
      </c>
      <c r="H38" s="216">
        <v>2</v>
      </c>
      <c r="I38" s="216">
        <v>3</v>
      </c>
      <c r="J38" s="148">
        <v>6720051180</v>
      </c>
      <c r="K38" s="210">
        <v>0</v>
      </c>
      <c r="L38" s="191">
        <v>167500</v>
      </c>
      <c r="M38" s="191">
        <v>0</v>
      </c>
      <c r="N38" s="191">
        <v>0</v>
      </c>
      <c r="O38" s="191">
        <v>0</v>
      </c>
      <c r="P38" s="145">
        <f>P39+P40</f>
        <v>248040</v>
      </c>
      <c r="Q38" s="168">
        <f>Q39+Q40</f>
        <v>237615.33</v>
      </c>
      <c r="R38" s="168">
        <f>R39+R40</f>
        <v>237615.33</v>
      </c>
      <c r="S38" s="145">
        <f>S39+S40</f>
        <v>231600</v>
      </c>
      <c r="T38" s="145">
        <f>T39+T40</f>
        <v>237900</v>
      </c>
      <c r="U38" s="142" t="s">
        <v>226</v>
      </c>
    </row>
    <row r="39" spans="1:21" ht="24" customHeight="1" x14ac:dyDescent="0.2">
      <c r="A39" s="174"/>
      <c r="B39" s="176"/>
      <c r="C39" s="215"/>
      <c r="D39" s="214"/>
      <c r="E39" s="213"/>
      <c r="F39" s="212" t="s">
        <v>251</v>
      </c>
      <c r="G39" s="196">
        <v>203</v>
      </c>
      <c r="H39" s="211">
        <v>2</v>
      </c>
      <c r="I39" s="211">
        <v>3</v>
      </c>
      <c r="J39" s="148">
        <v>6720051180</v>
      </c>
      <c r="K39" s="210" t="s">
        <v>250</v>
      </c>
      <c r="L39" s="192">
        <v>146900</v>
      </c>
      <c r="M39" s="191">
        <v>0</v>
      </c>
      <c r="N39" s="191">
        <v>0</v>
      </c>
      <c r="O39" s="190">
        <v>0</v>
      </c>
      <c r="P39" s="145">
        <v>230149.33</v>
      </c>
      <c r="Q39" s="168">
        <v>230149.33</v>
      </c>
      <c r="R39" s="168">
        <v>230149.33</v>
      </c>
      <c r="S39" s="145">
        <v>230149</v>
      </c>
      <c r="T39" s="145">
        <v>230149</v>
      </c>
      <c r="U39" s="142" t="s">
        <v>226</v>
      </c>
    </row>
    <row r="40" spans="1:21" ht="21.75" customHeight="1" x14ac:dyDescent="0.2">
      <c r="A40" s="174"/>
      <c r="B40" s="176"/>
      <c r="C40" s="215"/>
      <c r="D40" s="214"/>
      <c r="E40" s="213"/>
      <c r="F40" s="212" t="s">
        <v>233</v>
      </c>
      <c r="G40" s="196">
        <v>203</v>
      </c>
      <c r="H40" s="211">
        <v>2</v>
      </c>
      <c r="I40" s="211">
        <v>3</v>
      </c>
      <c r="J40" s="148">
        <v>6720051180</v>
      </c>
      <c r="K40" s="210" t="s">
        <v>232</v>
      </c>
      <c r="L40" s="192">
        <v>20600</v>
      </c>
      <c r="M40" s="191">
        <v>0</v>
      </c>
      <c r="N40" s="191">
        <v>0</v>
      </c>
      <c r="O40" s="190">
        <v>0</v>
      </c>
      <c r="P40" s="145">
        <v>17890.669999999998</v>
      </c>
      <c r="Q40" s="168">
        <v>7466</v>
      </c>
      <c r="R40" s="168">
        <v>7466</v>
      </c>
      <c r="S40" s="145">
        <v>1451</v>
      </c>
      <c r="T40" s="145">
        <v>7751</v>
      </c>
      <c r="U40" s="142" t="s">
        <v>226</v>
      </c>
    </row>
    <row r="41" spans="1:21" ht="21.75" customHeight="1" x14ac:dyDescent="0.2">
      <c r="A41" s="174"/>
      <c r="B41" s="201" t="s">
        <v>249</v>
      </c>
      <c r="C41" s="201"/>
      <c r="D41" s="201"/>
      <c r="E41" s="201"/>
      <c r="F41" s="201"/>
      <c r="G41" s="186">
        <v>300</v>
      </c>
      <c r="H41" s="185">
        <v>3</v>
      </c>
      <c r="I41" s="185">
        <v>0</v>
      </c>
      <c r="J41" s="184">
        <v>0</v>
      </c>
      <c r="K41" s="183">
        <v>0</v>
      </c>
      <c r="L41" s="182">
        <v>126000</v>
      </c>
      <c r="M41" s="169">
        <v>0</v>
      </c>
      <c r="N41" s="169">
        <v>0</v>
      </c>
      <c r="O41" s="181">
        <v>0</v>
      </c>
      <c r="P41" s="134">
        <f>P42+P47</f>
        <v>420300</v>
      </c>
      <c r="Q41" s="135" t="e">
        <f>#REF!+Q42+Q47</f>
        <v>#REF!</v>
      </c>
      <c r="R41" s="135" t="e">
        <f>#REF!+R42+R47</f>
        <v>#REF!</v>
      </c>
      <c r="S41" s="134">
        <f>S42+S47</f>
        <v>420300</v>
      </c>
      <c r="T41" s="134">
        <f>T42+T47</f>
        <v>420600</v>
      </c>
      <c r="U41" s="142" t="s">
        <v>226</v>
      </c>
    </row>
    <row r="42" spans="1:21" ht="14.25" customHeight="1" x14ac:dyDescent="0.2">
      <c r="A42" s="174"/>
      <c r="B42" s="187"/>
      <c r="C42" s="188" t="s">
        <v>197</v>
      </c>
      <c r="D42" s="188"/>
      <c r="E42" s="188"/>
      <c r="F42" s="188"/>
      <c r="G42" s="150">
        <v>310</v>
      </c>
      <c r="H42" s="159">
        <v>3</v>
      </c>
      <c r="I42" s="159">
        <v>10</v>
      </c>
      <c r="J42" s="209">
        <v>0</v>
      </c>
      <c r="K42" s="183">
        <v>0</v>
      </c>
      <c r="L42" s="169">
        <v>95400</v>
      </c>
      <c r="M42" s="169">
        <v>0</v>
      </c>
      <c r="N42" s="169">
        <v>0</v>
      </c>
      <c r="O42" s="169">
        <v>0</v>
      </c>
      <c r="P42" s="134">
        <f>P44</f>
        <v>390300</v>
      </c>
      <c r="Q42" s="135" t="e">
        <f>Q44</f>
        <v>#REF!</v>
      </c>
      <c r="R42" s="135" t="e">
        <f>R44</f>
        <v>#REF!</v>
      </c>
      <c r="S42" s="134">
        <f>S44</f>
        <v>390300</v>
      </c>
      <c r="T42" s="134">
        <f>T44</f>
        <v>390600</v>
      </c>
      <c r="U42" s="142" t="s">
        <v>226</v>
      </c>
    </row>
    <row r="43" spans="1:21" ht="55.5" customHeight="1" x14ac:dyDescent="0.2">
      <c r="A43" s="174"/>
      <c r="B43" s="187"/>
      <c r="C43" s="163"/>
      <c r="D43" s="163"/>
      <c r="E43" s="163"/>
      <c r="F43" s="163" t="s">
        <v>231</v>
      </c>
      <c r="G43" s="150"/>
      <c r="H43" s="159">
        <v>3</v>
      </c>
      <c r="I43" s="159">
        <v>10</v>
      </c>
      <c r="J43" s="184">
        <v>6700000000</v>
      </c>
      <c r="K43" s="183">
        <v>0</v>
      </c>
      <c r="L43" s="169"/>
      <c r="M43" s="169"/>
      <c r="N43" s="169"/>
      <c r="O43" s="169"/>
      <c r="P43" s="134">
        <f>P45</f>
        <v>390300</v>
      </c>
      <c r="Q43" s="135" t="e">
        <f>Q45</f>
        <v>#REF!</v>
      </c>
      <c r="R43" s="135" t="e">
        <f>R45</f>
        <v>#REF!</v>
      </c>
      <c r="S43" s="134">
        <f>S45</f>
        <v>390300</v>
      </c>
      <c r="T43" s="134">
        <f>T45</f>
        <v>390600</v>
      </c>
      <c r="U43" s="142"/>
    </row>
    <row r="44" spans="1:21" ht="36" customHeight="1" x14ac:dyDescent="0.2">
      <c r="A44" s="174"/>
      <c r="B44" s="176"/>
      <c r="C44" s="163"/>
      <c r="D44" s="175" t="s">
        <v>248</v>
      </c>
      <c r="E44" s="175"/>
      <c r="F44" s="175"/>
      <c r="G44" s="150">
        <v>310</v>
      </c>
      <c r="H44" s="149">
        <v>3</v>
      </c>
      <c r="I44" s="149">
        <v>10</v>
      </c>
      <c r="J44" s="148">
        <v>6730000000</v>
      </c>
      <c r="K44" s="170">
        <v>0</v>
      </c>
      <c r="L44" s="169">
        <v>95400</v>
      </c>
      <c r="M44" s="169">
        <v>0</v>
      </c>
      <c r="N44" s="169">
        <v>0</v>
      </c>
      <c r="O44" s="169">
        <v>0</v>
      </c>
      <c r="P44" s="145">
        <f>P45</f>
        <v>390300</v>
      </c>
      <c r="Q44" s="168" t="e">
        <f>Q45</f>
        <v>#REF!</v>
      </c>
      <c r="R44" s="168" t="e">
        <f>R45</f>
        <v>#REF!</v>
      </c>
      <c r="S44" s="145">
        <f>S45</f>
        <v>390300</v>
      </c>
      <c r="T44" s="145">
        <f>T45</f>
        <v>390600</v>
      </c>
      <c r="U44" s="142" t="s">
        <v>226</v>
      </c>
    </row>
    <row r="45" spans="1:21" ht="34.5" customHeight="1" x14ac:dyDescent="0.2">
      <c r="A45" s="174"/>
      <c r="B45" s="176"/>
      <c r="C45" s="163"/>
      <c r="D45" s="200"/>
      <c r="E45" s="175" t="s">
        <v>247</v>
      </c>
      <c r="F45" s="175"/>
      <c r="G45" s="186">
        <v>310</v>
      </c>
      <c r="H45" s="149">
        <v>3</v>
      </c>
      <c r="I45" s="149">
        <v>10</v>
      </c>
      <c r="J45" s="148">
        <v>6730095020</v>
      </c>
      <c r="K45" s="170">
        <v>0</v>
      </c>
      <c r="L45" s="169">
        <v>95400</v>
      </c>
      <c r="M45" s="169">
        <v>0</v>
      </c>
      <c r="N45" s="169">
        <v>0</v>
      </c>
      <c r="O45" s="169">
        <v>0</v>
      </c>
      <c r="P45" s="145">
        <f>P46</f>
        <v>390300</v>
      </c>
      <c r="Q45" s="168" t="e">
        <f>#REF!+Q46</f>
        <v>#REF!</v>
      </c>
      <c r="R45" s="168" t="e">
        <f>#REF!+R46</f>
        <v>#REF!</v>
      </c>
      <c r="S45" s="145">
        <f>S46</f>
        <v>390300</v>
      </c>
      <c r="T45" s="145">
        <f>T46</f>
        <v>390600</v>
      </c>
      <c r="U45" s="142" t="s">
        <v>226</v>
      </c>
    </row>
    <row r="46" spans="1:21" ht="21.75" customHeight="1" x14ac:dyDescent="0.2">
      <c r="A46" s="174"/>
      <c r="B46" s="176"/>
      <c r="C46" s="163"/>
      <c r="D46" s="171"/>
      <c r="E46" s="200"/>
      <c r="F46" s="199" t="s">
        <v>233</v>
      </c>
      <c r="G46" s="186">
        <v>310</v>
      </c>
      <c r="H46" s="198">
        <v>3</v>
      </c>
      <c r="I46" s="198">
        <v>10</v>
      </c>
      <c r="J46" s="148">
        <v>6730095020</v>
      </c>
      <c r="K46" s="170" t="s">
        <v>232</v>
      </c>
      <c r="L46" s="182">
        <v>85000</v>
      </c>
      <c r="M46" s="169">
        <v>0</v>
      </c>
      <c r="N46" s="169">
        <v>0</v>
      </c>
      <c r="O46" s="181">
        <v>0</v>
      </c>
      <c r="P46" s="145">
        <v>390300</v>
      </c>
      <c r="Q46" s="168">
        <v>390300</v>
      </c>
      <c r="R46" s="168">
        <v>390300</v>
      </c>
      <c r="S46" s="145">
        <v>390300</v>
      </c>
      <c r="T46" s="145">
        <v>390600</v>
      </c>
      <c r="U46" s="142" t="s">
        <v>226</v>
      </c>
    </row>
    <row r="47" spans="1:21" ht="25.5" customHeight="1" x14ac:dyDescent="0.2">
      <c r="A47" s="174"/>
      <c r="B47" s="176"/>
      <c r="C47" s="167" t="s">
        <v>195</v>
      </c>
      <c r="D47" s="166"/>
      <c r="E47" s="166"/>
      <c r="F47" s="165"/>
      <c r="G47" s="208"/>
      <c r="H47" s="185">
        <v>3</v>
      </c>
      <c r="I47" s="185">
        <v>14</v>
      </c>
      <c r="J47" s="184">
        <v>0</v>
      </c>
      <c r="K47" s="183">
        <v>0</v>
      </c>
      <c r="L47" s="207"/>
      <c r="M47" s="206"/>
      <c r="N47" s="206"/>
      <c r="O47" s="205"/>
      <c r="P47" s="134">
        <f>P49</f>
        <v>30000</v>
      </c>
      <c r="Q47" s="135">
        <f>Q49</f>
        <v>0</v>
      </c>
      <c r="R47" s="135">
        <f>R49</f>
        <v>0</v>
      </c>
      <c r="S47" s="134">
        <f>S49</f>
        <v>30000</v>
      </c>
      <c r="T47" s="134">
        <f>T49</f>
        <v>30000</v>
      </c>
      <c r="U47" s="142"/>
    </row>
    <row r="48" spans="1:21" ht="46.5" customHeight="1" x14ac:dyDescent="0.2">
      <c r="A48" s="174"/>
      <c r="B48" s="176"/>
      <c r="C48" s="161"/>
      <c r="D48" s="161"/>
      <c r="E48" s="161"/>
      <c r="F48" s="163" t="s">
        <v>231</v>
      </c>
      <c r="G48" s="208"/>
      <c r="H48" s="185">
        <v>3</v>
      </c>
      <c r="I48" s="185">
        <v>14</v>
      </c>
      <c r="J48" s="184">
        <v>6700000000</v>
      </c>
      <c r="K48" s="183">
        <v>0</v>
      </c>
      <c r="L48" s="207"/>
      <c r="M48" s="206"/>
      <c r="N48" s="206"/>
      <c r="O48" s="205"/>
      <c r="P48" s="134">
        <f>P50</f>
        <v>30000</v>
      </c>
      <c r="Q48" s="135">
        <f>Q50</f>
        <v>0</v>
      </c>
      <c r="R48" s="135">
        <f>R50</f>
        <v>0</v>
      </c>
      <c r="S48" s="134">
        <f>S50</f>
        <v>30000</v>
      </c>
      <c r="T48" s="134">
        <f>T50</f>
        <v>30000</v>
      </c>
      <c r="U48" s="142"/>
    </row>
    <row r="49" spans="1:21" ht="37.5" customHeight="1" x14ac:dyDescent="0.2">
      <c r="A49" s="174"/>
      <c r="B49" s="176"/>
      <c r="C49" s="204"/>
      <c r="D49" s="203"/>
      <c r="E49" s="202"/>
      <c r="F49" s="179" t="s">
        <v>246</v>
      </c>
      <c r="G49" s="150"/>
      <c r="H49" s="149">
        <v>3</v>
      </c>
      <c r="I49" s="149">
        <v>14</v>
      </c>
      <c r="J49" s="148">
        <v>6740000000</v>
      </c>
      <c r="K49" s="170">
        <v>0</v>
      </c>
      <c r="L49" s="169"/>
      <c r="M49" s="169"/>
      <c r="N49" s="169"/>
      <c r="O49" s="169"/>
      <c r="P49" s="145">
        <f>P50</f>
        <v>30000</v>
      </c>
      <c r="Q49" s="168">
        <f>Q50</f>
        <v>0</v>
      </c>
      <c r="R49" s="168">
        <f>R50</f>
        <v>0</v>
      </c>
      <c r="S49" s="145">
        <f>S50</f>
        <v>30000</v>
      </c>
      <c r="T49" s="145">
        <f>T50</f>
        <v>30000</v>
      </c>
      <c r="U49" s="142"/>
    </row>
    <row r="50" spans="1:21" x14ac:dyDescent="0.2">
      <c r="A50" s="174"/>
      <c r="B50" s="176"/>
      <c r="C50" s="204"/>
      <c r="D50" s="203"/>
      <c r="E50" s="202"/>
      <c r="F50" s="179" t="s">
        <v>245</v>
      </c>
      <c r="G50" s="150"/>
      <c r="H50" s="149">
        <v>3</v>
      </c>
      <c r="I50" s="149">
        <v>14</v>
      </c>
      <c r="J50" s="148">
        <v>6740020040</v>
      </c>
      <c r="K50" s="170">
        <v>0</v>
      </c>
      <c r="L50" s="169"/>
      <c r="M50" s="169"/>
      <c r="N50" s="169"/>
      <c r="O50" s="169"/>
      <c r="P50" s="145">
        <f>P51</f>
        <v>30000</v>
      </c>
      <c r="Q50" s="168">
        <f>Q51</f>
        <v>0</v>
      </c>
      <c r="R50" s="168">
        <f>R51</f>
        <v>0</v>
      </c>
      <c r="S50" s="145">
        <f>S51</f>
        <v>30000</v>
      </c>
      <c r="T50" s="145">
        <f>T51</f>
        <v>30000</v>
      </c>
      <c r="U50" s="142"/>
    </row>
    <row r="51" spans="1:21" ht="21.75" customHeight="1" x14ac:dyDescent="0.2">
      <c r="A51" s="174"/>
      <c r="B51" s="176"/>
      <c r="C51" s="204"/>
      <c r="D51" s="203"/>
      <c r="E51" s="202"/>
      <c r="F51" s="199" t="s">
        <v>244</v>
      </c>
      <c r="G51" s="150"/>
      <c r="H51" s="149">
        <v>3</v>
      </c>
      <c r="I51" s="149">
        <v>14</v>
      </c>
      <c r="J51" s="148">
        <v>6740020040</v>
      </c>
      <c r="K51" s="170">
        <v>240</v>
      </c>
      <c r="L51" s="169"/>
      <c r="M51" s="169"/>
      <c r="N51" s="169"/>
      <c r="O51" s="169"/>
      <c r="P51" s="145">
        <v>30000</v>
      </c>
      <c r="Q51" s="168"/>
      <c r="R51" s="168"/>
      <c r="S51" s="145">
        <v>30000</v>
      </c>
      <c r="T51" s="145">
        <v>30000</v>
      </c>
      <c r="U51" s="142"/>
    </row>
    <row r="52" spans="1:21" ht="14.25" customHeight="1" x14ac:dyDescent="0.2">
      <c r="A52" s="174"/>
      <c r="B52" s="201" t="s">
        <v>243</v>
      </c>
      <c r="C52" s="201"/>
      <c r="D52" s="201"/>
      <c r="E52" s="201"/>
      <c r="F52" s="201"/>
      <c r="G52" s="186">
        <v>400</v>
      </c>
      <c r="H52" s="185">
        <v>4</v>
      </c>
      <c r="I52" s="185">
        <v>0</v>
      </c>
      <c r="J52" s="184">
        <v>0</v>
      </c>
      <c r="K52" s="183">
        <v>0</v>
      </c>
      <c r="L52" s="182">
        <v>1405800</v>
      </c>
      <c r="M52" s="169">
        <v>0</v>
      </c>
      <c r="N52" s="169">
        <v>0</v>
      </c>
      <c r="O52" s="181">
        <v>0</v>
      </c>
      <c r="P52" s="134">
        <f>P53</f>
        <v>1975000</v>
      </c>
      <c r="Q52" s="135">
        <f>Q53</f>
        <v>1047000</v>
      </c>
      <c r="R52" s="135">
        <f>R53</f>
        <v>1047000</v>
      </c>
      <c r="S52" s="134">
        <f>S53</f>
        <v>1123000</v>
      </c>
      <c r="T52" s="134">
        <f>T53</f>
        <v>1256000</v>
      </c>
      <c r="U52" s="142" t="s">
        <v>226</v>
      </c>
    </row>
    <row r="53" spans="1:21" ht="14.25" customHeight="1" x14ac:dyDescent="0.2">
      <c r="A53" s="174"/>
      <c r="B53" s="187"/>
      <c r="C53" s="188" t="s">
        <v>191</v>
      </c>
      <c r="D53" s="188"/>
      <c r="E53" s="188"/>
      <c r="F53" s="188"/>
      <c r="G53" s="186">
        <v>409</v>
      </c>
      <c r="H53" s="185">
        <v>4</v>
      </c>
      <c r="I53" s="185">
        <v>9</v>
      </c>
      <c r="J53" s="184">
        <v>0</v>
      </c>
      <c r="K53" s="183">
        <v>0</v>
      </c>
      <c r="L53" s="182">
        <v>1400000</v>
      </c>
      <c r="M53" s="169">
        <v>0</v>
      </c>
      <c r="N53" s="169">
        <v>0</v>
      </c>
      <c r="O53" s="181">
        <v>0</v>
      </c>
      <c r="P53" s="134">
        <f>P55</f>
        <v>1975000</v>
      </c>
      <c r="Q53" s="135">
        <f>Q55</f>
        <v>1047000</v>
      </c>
      <c r="R53" s="135">
        <f>R55</f>
        <v>1047000</v>
      </c>
      <c r="S53" s="134">
        <f>S55</f>
        <v>1123000</v>
      </c>
      <c r="T53" s="134">
        <f>T55</f>
        <v>1256000</v>
      </c>
      <c r="U53" s="142" t="s">
        <v>226</v>
      </c>
    </row>
    <row r="54" spans="1:21" ht="57.75" customHeight="1" x14ac:dyDescent="0.2">
      <c r="A54" s="174"/>
      <c r="B54" s="187"/>
      <c r="C54" s="180"/>
      <c r="D54" s="163"/>
      <c r="E54" s="163"/>
      <c r="F54" s="163" t="s">
        <v>231</v>
      </c>
      <c r="G54" s="186"/>
      <c r="H54" s="185">
        <v>4</v>
      </c>
      <c r="I54" s="185">
        <v>9</v>
      </c>
      <c r="J54" s="184">
        <v>6700000000</v>
      </c>
      <c r="K54" s="183">
        <v>0</v>
      </c>
      <c r="L54" s="182"/>
      <c r="M54" s="169"/>
      <c r="N54" s="169"/>
      <c r="O54" s="181"/>
      <c r="P54" s="134">
        <f>P56</f>
        <v>1975000</v>
      </c>
      <c r="Q54" s="135">
        <f>Q56</f>
        <v>1047000</v>
      </c>
      <c r="R54" s="135">
        <f>R56</f>
        <v>1047000</v>
      </c>
      <c r="S54" s="134">
        <f>S56</f>
        <v>1123000</v>
      </c>
      <c r="T54" s="134">
        <f>T56</f>
        <v>1256000</v>
      </c>
      <c r="U54" s="142"/>
    </row>
    <row r="55" spans="1:21" ht="26.25" customHeight="1" x14ac:dyDescent="0.2">
      <c r="A55" s="174"/>
      <c r="B55" s="176"/>
      <c r="C55" s="180"/>
      <c r="D55" s="175" t="s">
        <v>242</v>
      </c>
      <c r="E55" s="175"/>
      <c r="F55" s="175"/>
      <c r="G55" s="150">
        <v>409</v>
      </c>
      <c r="H55" s="149">
        <v>4</v>
      </c>
      <c r="I55" s="149">
        <v>9</v>
      </c>
      <c r="J55" s="148">
        <v>6750000000</v>
      </c>
      <c r="K55" s="170">
        <v>0</v>
      </c>
      <c r="L55" s="169">
        <v>1400000</v>
      </c>
      <c r="M55" s="169">
        <v>0</v>
      </c>
      <c r="N55" s="169">
        <v>0</v>
      </c>
      <c r="O55" s="169">
        <v>0</v>
      </c>
      <c r="P55" s="145">
        <f>P56</f>
        <v>1975000</v>
      </c>
      <c r="Q55" s="168">
        <f>Q56</f>
        <v>1047000</v>
      </c>
      <c r="R55" s="168">
        <f>R56</f>
        <v>1047000</v>
      </c>
      <c r="S55" s="145">
        <f>S56</f>
        <v>1123000</v>
      </c>
      <c r="T55" s="145">
        <f>T56</f>
        <v>1256000</v>
      </c>
      <c r="U55" s="142" t="s">
        <v>226</v>
      </c>
    </row>
    <row r="56" spans="1:21" ht="28.5" customHeight="1" x14ac:dyDescent="0.2">
      <c r="A56" s="174"/>
      <c r="B56" s="176"/>
      <c r="C56" s="163"/>
      <c r="D56" s="171"/>
      <c r="E56" s="175" t="s">
        <v>241</v>
      </c>
      <c r="F56" s="175"/>
      <c r="G56" s="150">
        <v>409</v>
      </c>
      <c r="H56" s="149">
        <v>4</v>
      </c>
      <c r="I56" s="149">
        <v>9</v>
      </c>
      <c r="J56" s="148">
        <v>6750095280</v>
      </c>
      <c r="K56" s="170">
        <v>0</v>
      </c>
      <c r="L56" s="169">
        <v>900000</v>
      </c>
      <c r="M56" s="169">
        <v>0</v>
      </c>
      <c r="N56" s="169">
        <v>0</v>
      </c>
      <c r="O56" s="169">
        <v>0</v>
      </c>
      <c r="P56" s="145">
        <f>P57</f>
        <v>1975000</v>
      </c>
      <c r="Q56" s="168">
        <f>Q57</f>
        <v>1047000</v>
      </c>
      <c r="R56" s="168">
        <f>R57</f>
        <v>1047000</v>
      </c>
      <c r="S56" s="145">
        <f>S57</f>
        <v>1123000</v>
      </c>
      <c r="T56" s="145">
        <f>T57</f>
        <v>1256000</v>
      </c>
      <c r="U56" s="142" t="s">
        <v>226</v>
      </c>
    </row>
    <row r="57" spans="1:21" ht="21.75" customHeight="1" x14ac:dyDescent="0.2">
      <c r="A57" s="174"/>
      <c r="B57" s="176"/>
      <c r="C57" s="163"/>
      <c r="D57" s="171"/>
      <c r="E57" s="171"/>
      <c r="F57" s="199" t="s">
        <v>233</v>
      </c>
      <c r="G57" s="150">
        <v>409</v>
      </c>
      <c r="H57" s="149">
        <v>4</v>
      </c>
      <c r="I57" s="149">
        <v>9</v>
      </c>
      <c r="J57" s="148">
        <v>6750095280</v>
      </c>
      <c r="K57" s="170" t="s">
        <v>232</v>
      </c>
      <c r="L57" s="169">
        <v>900000</v>
      </c>
      <c r="M57" s="169">
        <v>0</v>
      </c>
      <c r="N57" s="169">
        <v>0</v>
      </c>
      <c r="O57" s="169">
        <v>0</v>
      </c>
      <c r="P57" s="145">
        <v>1975000</v>
      </c>
      <c r="Q57" s="168">
        <v>1047000</v>
      </c>
      <c r="R57" s="168">
        <v>1047000</v>
      </c>
      <c r="S57" s="145">
        <v>1123000</v>
      </c>
      <c r="T57" s="145">
        <v>1256000</v>
      </c>
      <c r="U57" s="142" t="s">
        <v>226</v>
      </c>
    </row>
    <row r="58" spans="1:21" ht="14.25" customHeight="1" x14ac:dyDescent="0.2">
      <c r="A58" s="174"/>
      <c r="B58" s="201" t="s">
        <v>240</v>
      </c>
      <c r="C58" s="201"/>
      <c r="D58" s="201"/>
      <c r="E58" s="201"/>
      <c r="F58" s="201"/>
      <c r="G58" s="186">
        <v>500</v>
      </c>
      <c r="H58" s="185">
        <v>5</v>
      </c>
      <c r="I58" s="185">
        <v>0</v>
      </c>
      <c r="J58" s="184">
        <v>0</v>
      </c>
      <c r="K58" s="183">
        <v>0</v>
      </c>
      <c r="L58" s="182">
        <v>2945500</v>
      </c>
      <c r="M58" s="169">
        <v>0</v>
      </c>
      <c r="N58" s="169">
        <v>0</v>
      </c>
      <c r="O58" s="181">
        <v>0</v>
      </c>
      <c r="P58" s="134">
        <f>P59</f>
        <v>2676955.17</v>
      </c>
      <c r="Q58" s="135" t="e">
        <f>#REF!+Q59</f>
        <v>#REF!</v>
      </c>
      <c r="R58" s="135" t="e">
        <f>#REF!+R59</f>
        <v>#REF!</v>
      </c>
      <c r="S58" s="134">
        <f>S59</f>
        <v>2982160</v>
      </c>
      <c r="T58" s="134">
        <f>T59</f>
        <v>2547760</v>
      </c>
      <c r="U58" s="142" t="s">
        <v>226</v>
      </c>
    </row>
    <row r="59" spans="1:21" ht="14.25" customHeight="1" x14ac:dyDescent="0.2">
      <c r="A59" s="174"/>
      <c r="B59" s="187"/>
      <c r="C59" s="188" t="s">
        <v>181</v>
      </c>
      <c r="D59" s="188"/>
      <c r="E59" s="188"/>
      <c r="F59" s="188"/>
      <c r="G59" s="186">
        <v>503</v>
      </c>
      <c r="H59" s="185">
        <v>5</v>
      </c>
      <c r="I59" s="185">
        <v>3</v>
      </c>
      <c r="J59" s="184">
        <v>0</v>
      </c>
      <c r="K59" s="183">
        <v>0</v>
      </c>
      <c r="L59" s="182">
        <v>2861300</v>
      </c>
      <c r="M59" s="169">
        <v>0</v>
      </c>
      <c r="N59" s="169">
        <v>0</v>
      </c>
      <c r="O59" s="181">
        <v>0</v>
      </c>
      <c r="P59" s="134">
        <f>P61</f>
        <v>2676955.17</v>
      </c>
      <c r="Q59" s="135">
        <f>Q61</f>
        <v>2401400</v>
      </c>
      <c r="R59" s="135">
        <f>R61</f>
        <v>2401400</v>
      </c>
      <c r="S59" s="134">
        <f>S61</f>
        <v>2982160</v>
      </c>
      <c r="T59" s="134">
        <f>T61</f>
        <v>2547760</v>
      </c>
      <c r="U59" s="142" t="s">
        <v>226</v>
      </c>
    </row>
    <row r="60" spans="1:21" ht="56.25" customHeight="1" x14ac:dyDescent="0.2">
      <c r="A60" s="174"/>
      <c r="B60" s="187"/>
      <c r="C60" s="180"/>
      <c r="D60" s="163"/>
      <c r="E60" s="163"/>
      <c r="F60" s="163" t="s">
        <v>231</v>
      </c>
      <c r="G60" s="186"/>
      <c r="H60" s="185">
        <v>5</v>
      </c>
      <c r="I60" s="185">
        <v>3</v>
      </c>
      <c r="J60" s="184">
        <v>6700000000</v>
      </c>
      <c r="K60" s="183">
        <v>0</v>
      </c>
      <c r="L60" s="182"/>
      <c r="M60" s="169"/>
      <c r="N60" s="169"/>
      <c r="O60" s="181"/>
      <c r="P60" s="134">
        <f>P62</f>
        <v>2676955.17</v>
      </c>
      <c r="Q60" s="135">
        <f>Q62</f>
        <v>2401400</v>
      </c>
      <c r="R60" s="135">
        <f>R62</f>
        <v>2401400</v>
      </c>
      <c r="S60" s="134">
        <f>S62</f>
        <v>2982160</v>
      </c>
      <c r="T60" s="134">
        <f>T62</f>
        <v>2547760</v>
      </c>
      <c r="U60" s="142"/>
    </row>
    <row r="61" spans="1:21" ht="27" customHeight="1" x14ac:dyDescent="0.2">
      <c r="A61" s="174"/>
      <c r="B61" s="176"/>
      <c r="C61" s="180"/>
      <c r="D61" s="175" t="s">
        <v>239</v>
      </c>
      <c r="E61" s="175"/>
      <c r="F61" s="175"/>
      <c r="G61" s="150">
        <v>503</v>
      </c>
      <c r="H61" s="149">
        <v>5</v>
      </c>
      <c r="I61" s="149">
        <v>3</v>
      </c>
      <c r="J61" s="148">
        <v>6760000000</v>
      </c>
      <c r="K61" s="170">
        <v>0</v>
      </c>
      <c r="L61" s="169">
        <v>2861300</v>
      </c>
      <c r="M61" s="169">
        <v>0</v>
      </c>
      <c r="N61" s="169">
        <v>0</v>
      </c>
      <c r="O61" s="169">
        <v>0</v>
      </c>
      <c r="P61" s="145">
        <f>P62</f>
        <v>2676955.17</v>
      </c>
      <c r="Q61" s="168">
        <f>Q62</f>
        <v>2401400</v>
      </c>
      <c r="R61" s="168">
        <f>R62</f>
        <v>2401400</v>
      </c>
      <c r="S61" s="145">
        <f>S62</f>
        <v>2982160</v>
      </c>
      <c r="T61" s="145">
        <f>T62</f>
        <v>2547760</v>
      </c>
      <c r="U61" s="142" t="s">
        <v>226</v>
      </c>
    </row>
    <row r="62" spans="1:21" ht="22.5" customHeight="1" x14ac:dyDescent="0.2">
      <c r="A62" s="174"/>
      <c r="B62" s="176"/>
      <c r="C62" s="163"/>
      <c r="D62" s="171"/>
      <c r="E62" s="175" t="s">
        <v>238</v>
      </c>
      <c r="F62" s="175"/>
      <c r="G62" s="150">
        <v>503</v>
      </c>
      <c r="H62" s="149">
        <v>5</v>
      </c>
      <c r="I62" s="149">
        <v>3</v>
      </c>
      <c r="J62" s="148">
        <v>6760095310</v>
      </c>
      <c r="K62" s="170">
        <v>0</v>
      </c>
      <c r="L62" s="169">
        <v>2861300</v>
      </c>
      <c r="M62" s="169">
        <v>0</v>
      </c>
      <c r="N62" s="169">
        <v>0</v>
      </c>
      <c r="O62" s="169">
        <v>0</v>
      </c>
      <c r="P62" s="145">
        <f>P63</f>
        <v>2676955.17</v>
      </c>
      <c r="Q62" s="168">
        <f>Q63</f>
        <v>2401400</v>
      </c>
      <c r="R62" s="168">
        <f>R63</f>
        <v>2401400</v>
      </c>
      <c r="S62" s="145">
        <f>S63</f>
        <v>2982160</v>
      </c>
      <c r="T62" s="145">
        <f>T63</f>
        <v>2547760</v>
      </c>
      <c r="U62" s="142" t="s">
        <v>226</v>
      </c>
    </row>
    <row r="63" spans="1:21" ht="21.75" customHeight="1" x14ac:dyDescent="0.2">
      <c r="A63" s="174"/>
      <c r="B63" s="176"/>
      <c r="C63" s="163"/>
      <c r="D63" s="171"/>
      <c r="E63" s="200"/>
      <c r="F63" s="199" t="s">
        <v>233</v>
      </c>
      <c r="G63" s="186">
        <v>503</v>
      </c>
      <c r="H63" s="198">
        <v>5</v>
      </c>
      <c r="I63" s="198">
        <v>3</v>
      </c>
      <c r="J63" s="148">
        <v>6760095310</v>
      </c>
      <c r="K63" s="170" t="s">
        <v>232</v>
      </c>
      <c r="L63" s="182">
        <v>2861300</v>
      </c>
      <c r="M63" s="169">
        <v>0</v>
      </c>
      <c r="N63" s="169">
        <v>0</v>
      </c>
      <c r="O63" s="181">
        <v>0</v>
      </c>
      <c r="P63" s="145">
        <v>2676955.17</v>
      </c>
      <c r="Q63" s="168">
        <v>2401400</v>
      </c>
      <c r="R63" s="168">
        <v>2401400</v>
      </c>
      <c r="S63" s="145">
        <v>2982160</v>
      </c>
      <c r="T63" s="145">
        <v>2547760</v>
      </c>
      <c r="U63" s="142" t="s">
        <v>226</v>
      </c>
    </row>
    <row r="64" spans="1:21" ht="14.25" customHeight="1" x14ac:dyDescent="0.2">
      <c r="A64" s="174"/>
      <c r="B64" s="197" t="s">
        <v>237</v>
      </c>
      <c r="C64" s="197"/>
      <c r="D64" s="197"/>
      <c r="E64" s="197"/>
      <c r="F64" s="197"/>
      <c r="G64" s="196">
        <v>800</v>
      </c>
      <c r="H64" s="195">
        <v>8</v>
      </c>
      <c r="I64" s="195">
        <v>0</v>
      </c>
      <c r="J64" s="194">
        <v>0</v>
      </c>
      <c r="K64" s="193">
        <v>0</v>
      </c>
      <c r="L64" s="192">
        <v>3431800</v>
      </c>
      <c r="M64" s="191">
        <v>0</v>
      </c>
      <c r="N64" s="191">
        <v>0</v>
      </c>
      <c r="O64" s="190">
        <v>0</v>
      </c>
      <c r="P64" s="134">
        <f>P65</f>
        <v>2639904.1</v>
      </c>
      <c r="Q64" s="189" t="e">
        <f>Q65</f>
        <v>#REF!</v>
      </c>
      <c r="R64" s="189" t="e">
        <f>R65</f>
        <v>#REF!</v>
      </c>
      <c r="S64" s="134">
        <f>S65</f>
        <v>2619200</v>
      </c>
      <c r="T64" s="134">
        <f>T65</f>
        <v>2629200</v>
      </c>
      <c r="U64" s="142" t="s">
        <v>226</v>
      </c>
    </row>
    <row r="65" spans="1:21" ht="14.25" customHeight="1" x14ac:dyDescent="0.2">
      <c r="A65" s="174"/>
      <c r="B65" s="187"/>
      <c r="C65" s="188" t="s">
        <v>177</v>
      </c>
      <c r="D65" s="188"/>
      <c r="E65" s="188"/>
      <c r="F65" s="188"/>
      <c r="G65" s="186">
        <v>801</v>
      </c>
      <c r="H65" s="185">
        <v>8</v>
      </c>
      <c r="I65" s="185">
        <v>1</v>
      </c>
      <c r="J65" s="184">
        <v>0</v>
      </c>
      <c r="K65" s="183">
        <v>0</v>
      </c>
      <c r="L65" s="182">
        <v>3431800</v>
      </c>
      <c r="M65" s="169">
        <v>0</v>
      </c>
      <c r="N65" s="169">
        <v>0</v>
      </c>
      <c r="O65" s="181">
        <v>0</v>
      </c>
      <c r="P65" s="134">
        <f>P67</f>
        <v>2639904.1</v>
      </c>
      <c r="Q65" s="135" t="e">
        <f>Q67</f>
        <v>#REF!</v>
      </c>
      <c r="R65" s="135" t="e">
        <f>R67</f>
        <v>#REF!</v>
      </c>
      <c r="S65" s="134">
        <f>S67</f>
        <v>2619200</v>
      </c>
      <c r="T65" s="134">
        <f>T67</f>
        <v>2629200</v>
      </c>
      <c r="U65" s="142" t="s">
        <v>226</v>
      </c>
    </row>
    <row r="66" spans="1:21" ht="54.75" customHeight="1" x14ac:dyDescent="0.2">
      <c r="A66" s="174"/>
      <c r="B66" s="187"/>
      <c r="C66" s="180"/>
      <c r="D66" s="163"/>
      <c r="E66" s="163"/>
      <c r="F66" s="163" t="s">
        <v>231</v>
      </c>
      <c r="G66" s="186"/>
      <c r="H66" s="185">
        <v>8</v>
      </c>
      <c r="I66" s="185">
        <v>1</v>
      </c>
      <c r="J66" s="184">
        <v>6700000000</v>
      </c>
      <c r="K66" s="183">
        <v>0</v>
      </c>
      <c r="L66" s="182"/>
      <c r="M66" s="169"/>
      <c r="N66" s="169"/>
      <c r="O66" s="181"/>
      <c r="P66" s="134">
        <f>P67</f>
        <v>2639904.1</v>
      </c>
      <c r="Q66" s="135">
        <f>Q70</f>
        <v>570000</v>
      </c>
      <c r="R66" s="135">
        <f>R70</f>
        <v>570000</v>
      </c>
      <c r="S66" s="134">
        <f>S67</f>
        <v>2619200</v>
      </c>
      <c r="T66" s="134">
        <f>T67</f>
        <v>2629200</v>
      </c>
      <c r="U66" s="142"/>
    </row>
    <row r="67" spans="1:21" ht="29.25" customHeight="1" x14ac:dyDescent="0.2">
      <c r="A67" s="174"/>
      <c r="B67" s="176"/>
      <c r="C67" s="180"/>
      <c r="D67" s="175" t="s">
        <v>236</v>
      </c>
      <c r="E67" s="175"/>
      <c r="F67" s="175"/>
      <c r="G67" s="150">
        <v>801</v>
      </c>
      <c r="H67" s="149">
        <v>8</v>
      </c>
      <c r="I67" s="149">
        <v>1</v>
      </c>
      <c r="J67" s="148">
        <v>6770000000</v>
      </c>
      <c r="K67" s="170">
        <v>0</v>
      </c>
      <c r="L67" s="169">
        <v>606000</v>
      </c>
      <c r="M67" s="169">
        <v>0</v>
      </c>
      <c r="N67" s="169">
        <v>0</v>
      </c>
      <c r="O67" s="169">
        <v>0</v>
      </c>
      <c r="P67" s="145">
        <f>P69+P71</f>
        <v>2639904.1</v>
      </c>
      <c r="Q67" s="168" t="e">
        <f>Q70+#REF!</f>
        <v>#REF!</v>
      </c>
      <c r="R67" s="168" t="e">
        <f>R70+#REF!</f>
        <v>#REF!</v>
      </c>
      <c r="S67" s="145">
        <f>S70+S68</f>
        <v>2619200</v>
      </c>
      <c r="T67" s="145">
        <f>T68+T70</f>
        <v>2629200</v>
      </c>
      <c r="U67" s="142" t="s">
        <v>226</v>
      </c>
    </row>
    <row r="68" spans="1:21" ht="48" customHeight="1" x14ac:dyDescent="0.2">
      <c r="A68" s="174"/>
      <c r="B68" s="176"/>
      <c r="C68" s="180"/>
      <c r="D68" s="171"/>
      <c r="E68" s="171"/>
      <c r="F68" s="175" t="s">
        <v>235</v>
      </c>
      <c r="G68" s="175"/>
      <c r="H68" s="149">
        <v>8</v>
      </c>
      <c r="I68" s="149">
        <v>1</v>
      </c>
      <c r="J68" s="148">
        <v>6770075080</v>
      </c>
      <c r="K68" s="170">
        <v>0</v>
      </c>
      <c r="L68" s="169"/>
      <c r="M68" s="169"/>
      <c r="N68" s="169"/>
      <c r="O68" s="169"/>
      <c r="P68" s="145">
        <f>P69</f>
        <v>2009200</v>
      </c>
      <c r="Q68" s="168"/>
      <c r="R68" s="168"/>
      <c r="S68" s="145">
        <f>S69</f>
        <v>2009200</v>
      </c>
      <c r="T68" s="145">
        <f>T69</f>
        <v>2009200</v>
      </c>
      <c r="U68" s="142"/>
    </row>
    <row r="69" spans="1:21" x14ac:dyDescent="0.2">
      <c r="A69" s="174"/>
      <c r="B69" s="176"/>
      <c r="C69" s="180"/>
      <c r="D69" s="171"/>
      <c r="E69" s="171"/>
      <c r="F69" s="179" t="s">
        <v>56</v>
      </c>
      <c r="G69" s="171"/>
      <c r="H69" s="149">
        <v>8</v>
      </c>
      <c r="I69" s="149">
        <v>1</v>
      </c>
      <c r="J69" s="148">
        <v>6770075080</v>
      </c>
      <c r="K69" s="178">
        <v>540</v>
      </c>
      <c r="L69" s="178"/>
      <c r="M69" s="178"/>
      <c r="N69" s="178"/>
      <c r="O69" s="178"/>
      <c r="P69" s="143">
        <v>2009200</v>
      </c>
      <c r="Q69" s="177">
        <v>2009200</v>
      </c>
      <c r="R69" s="177">
        <v>2009200</v>
      </c>
      <c r="S69" s="143">
        <v>2009200</v>
      </c>
      <c r="T69" s="143">
        <v>2009200</v>
      </c>
      <c r="U69" s="142"/>
    </row>
    <row r="70" spans="1:21" ht="40.5" customHeight="1" x14ac:dyDescent="0.2">
      <c r="A70" s="174"/>
      <c r="B70" s="176"/>
      <c r="C70" s="163"/>
      <c r="D70" s="171"/>
      <c r="E70" s="175" t="s">
        <v>234</v>
      </c>
      <c r="F70" s="175"/>
      <c r="G70" s="150">
        <v>801</v>
      </c>
      <c r="H70" s="149">
        <v>8</v>
      </c>
      <c r="I70" s="149">
        <v>1</v>
      </c>
      <c r="J70" s="148">
        <v>6770095220</v>
      </c>
      <c r="K70" s="170">
        <v>0</v>
      </c>
      <c r="L70" s="169">
        <v>606000</v>
      </c>
      <c r="M70" s="169">
        <v>0</v>
      </c>
      <c r="N70" s="169">
        <v>0</v>
      </c>
      <c r="O70" s="169">
        <v>0</v>
      </c>
      <c r="P70" s="145">
        <f>P71</f>
        <v>630704.1</v>
      </c>
      <c r="Q70" s="168">
        <f>Q71</f>
        <v>570000</v>
      </c>
      <c r="R70" s="168">
        <f>R71</f>
        <v>570000</v>
      </c>
      <c r="S70" s="145">
        <f>S71</f>
        <v>610000</v>
      </c>
      <c r="T70" s="145">
        <f>T71</f>
        <v>620000</v>
      </c>
      <c r="U70" s="142" t="s">
        <v>226</v>
      </c>
    </row>
    <row r="71" spans="1:21" ht="26.25" customHeight="1" x14ac:dyDescent="0.2">
      <c r="A71" s="174"/>
      <c r="B71" s="173"/>
      <c r="C71" s="172"/>
      <c r="D71" s="171"/>
      <c r="E71" s="171"/>
      <c r="F71" s="171" t="s">
        <v>233</v>
      </c>
      <c r="G71" s="150"/>
      <c r="H71" s="149">
        <v>8</v>
      </c>
      <c r="I71" s="149">
        <v>1</v>
      </c>
      <c r="J71" s="148">
        <v>6770095220</v>
      </c>
      <c r="K71" s="170" t="s">
        <v>232</v>
      </c>
      <c r="L71" s="169">
        <v>606000</v>
      </c>
      <c r="M71" s="169">
        <v>0</v>
      </c>
      <c r="N71" s="169">
        <v>0</v>
      </c>
      <c r="O71" s="169">
        <v>0</v>
      </c>
      <c r="P71" s="145">
        <v>630704.1</v>
      </c>
      <c r="Q71" s="168">
        <v>570000</v>
      </c>
      <c r="R71" s="168">
        <v>570000</v>
      </c>
      <c r="S71" s="145">
        <v>610000</v>
      </c>
      <c r="T71" s="145">
        <v>620000</v>
      </c>
      <c r="U71" s="142"/>
    </row>
    <row r="72" spans="1:21" ht="17.25" customHeight="1" x14ac:dyDescent="0.2">
      <c r="A72" s="154"/>
      <c r="B72" s="167" t="s">
        <v>175</v>
      </c>
      <c r="C72" s="166"/>
      <c r="D72" s="166"/>
      <c r="E72" s="166"/>
      <c r="F72" s="165"/>
      <c r="G72" s="160"/>
      <c r="H72" s="159">
        <v>10</v>
      </c>
      <c r="I72" s="159">
        <v>0</v>
      </c>
      <c r="J72" s="162">
        <v>0</v>
      </c>
      <c r="K72" s="157">
        <v>0</v>
      </c>
      <c r="L72" s="146"/>
      <c r="M72" s="146"/>
      <c r="N72" s="146"/>
      <c r="O72" s="146"/>
      <c r="P72" s="155">
        <f>P73</f>
        <v>170000</v>
      </c>
      <c r="Q72" s="156" t="e">
        <f>#REF!</f>
        <v>#REF!</v>
      </c>
      <c r="R72" s="156" t="e">
        <f>#REF!</f>
        <v>#REF!</v>
      </c>
      <c r="S72" s="155">
        <f>S73</f>
        <v>182000</v>
      </c>
      <c r="T72" s="155">
        <f>T73</f>
        <v>184000</v>
      </c>
      <c r="U72" s="142"/>
    </row>
    <row r="73" spans="1:21" ht="17.25" customHeight="1" x14ac:dyDescent="0.2">
      <c r="A73" s="154"/>
      <c r="B73" s="153"/>
      <c r="C73" s="161"/>
      <c r="D73" s="161"/>
      <c r="E73" s="161"/>
      <c r="F73" s="164" t="s">
        <v>173</v>
      </c>
      <c r="G73" s="160"/>
      <c r="H73" s="159">
        <v>10</v>
      </c>
      <c r="I73" s="159">
        <v>1</v>
      </c>
      <c r="J73" s="162">
        <v>0</v>
      </c>
      <c r="K73" s="157">
        <v>0</v>
      </c>
      <c r="L73" s="146"/>
      <c r="M73" s="146"/>
      <c r="N73" s="146"/>
      <c r="O73" s="146"/>
      <c r="P73" s="134">
        <f>P74</f>
        <v>170000</v>
      </c>
      <c r="Q73" s="156"/>
      <c r="R73" s="156"/>
      <c r="S73" s="155">
        <f>S74</f>
        <v>182000</v>
      </c>
      <c r="T73" s="155">
        <f>T74</f>
        <v>184000</v>
      </c>
      <c r="U73" s="142"/>
    </row>
    <row r="74" spans="1:21" ht="45.75" customHeight="1" x14ac:dyDescent="0.2">
      <c r="A74" s="154"/>
      <c r="B74" s="153"/>
      <c r="C74" s="161"/>
      <c r="D74" s="161"/>
      <c r="E74" s="161"/>
      <c r="F74" s="163" t="s">
        <v>231</v>
      </c>
      <c r="G74" s="160"/>
      <c r="H74" s="159">
        <v>10</v>
      </c>
      <c r="I74" s="159">
        <v>1</v>
      </c>
      <c r="J74" s="162">
        <v>6700000000</v>
      </c>
      <c r="K74" s="157">
        <v>0</v>
      </c>
      <c r="L74" s="146"/>
      <c r="M74" s="146"/>
      <c r="N74" s="146"/>
      <c r="O74" s="146"/>
      <c r="P74" s="134">
        <f>P75</f>
        <v>170000</v>
      </c>
      <c r="Q74" s="156"/>
      <c r="R74" s="156"/>
      <c r="S74" s="155">
        <f>S75</f>
        <v>182000</v>
      </c>
      <c r="T74" s="155">
        <f>T75</f>
        <v>184000</v>
      </c>
      <c r="U74" s="142"/>
    </row>
    <row r="75" spans="1:21" ht="39.75" customHeight="1" x14ac:dyDescent="0.2">
      <c r="A75" s="154"/>
      <c r="B75" s="153"/>
      <c r="C75" s="161"/>
      <c r="D75" s="161"/>
      <c r="E75" s="161"/>
      <c r="F75" s="151" t="s">
        <v>230</v>
      </c>
      <c r="G75" s="160"/>
      <c r="H75" s="159">
        <v>10</v>
      </c>
      <c r="I75" s="159">
        <v>1</v>
      </c>
      <c r="J75" s="158">
        <v>6710000000</v>
      </c>
      <c r="K75" s="157">
        <v>0</v>
      </c>
      <c r="L75" s="146"/>
      <c r="M75" s="146"/>
      <c r="N75" s="146"/>
      <c r="O75" s="146"/>
      <c r="P75" s="134">
        <f>P76</f>
        <v>170000</v>
      </c>
      <c r="Q75" s="156"/>
      <c r="R75" s="156"/>
      <c r="S75" s="155">
        <f>S76</f>
        <v>182000</v>
      </c>
      <c r="T75" s="155">
        <f>T76</f>
        <v>184000</v>
      </c>
      <c r="U75" s="142"/>
    </row>
    <row r="76" spans="1:21" ht="26.25" customHeight="1" x14ac:dyDescent="0.2">
      <c r="A76" s="154"/>
      <c r="B76" s="153"/>
      <c r="C76" s="152"/>
      <c r="D76" s="152"/>
      <c r="E76" s="152"/>
      <c r="F76" s="151" t="s">
        <v>229</v>
      </c>
      <c r="G76" s="150"/>
      <c r="H76" s="149">
        <v>10</v>
      </c>
      <c r="I76" s="149">
        <v>1</v>
      </c>
      <c r="J76" s="148">
        <v>6710025050</v>
      </c>
      <c r="K76" s="147">
        <v>0</v>
      </c>
      <c r="L76" s="146"/>
      <c r="M76" s="146"/>
      <c r="N76" s="146"/>
      <c r="O76" s="146"/>
      <c r="P76" s="145">
        <f>P77</f>
        <v>170000</v>
      </c>
      <c r="Q76" s="144"/>
      <c r="R76" s="144"/>
      <c r="S76" s="143">
        <f>S77</f>
        <v>182000</v>
      </c>
      <c r="T76" s="143">
        <f>T77</f>
        <v>184000</v>
      </c>
      <c r="U76" s="142"/>
    </row>
    <row r="77" spans="1:21" ht="14.25" customHeight="1" x14ac:dyDescent="0.2">
      <c r="A77" s="154"/>
      <c r="B77" s="153"/>
      <c r="C77" s="152"/>
      <c r="D77" s="152"/>
      <c r="E77" s="152"/>
      <c r="F77" s="151" t="s">
        <v>228</v>
      </c>
      <c r="G77" s="150"/>
      <c r="H77" s="149">
        <v>10</v>
      </c>
      <c r="I77" s="149">
        <v>1</v>
      </c>
      <c r="J77" s="148">
        <v>6710025050</v>
      </c>
      <c r="K77" s="147">
        <v>310</v>
      </c>
      <c r="L77" s="146"/>
      <c r="M77" s="146"/>
      <c r="N77" s="146"/>
      <c r="O77" s="146"/>
      <c r="P77" s="145">
        <v>170000</v>
      </c>
      <c r="Q77" s="144"/>
      <c r="R77" s="144"/>
      <c r="S77" s="143">
        <v>182000</v>
      </c>
      <c r="T77" s="143">
        <v>184000</v>
      </c>
      <c r="U77" s="142"/>
    </row>
    <row r="78" spans="1:21" ht="15" customHeight="1" x14ac:dyDescent="0.2">
      <c r="A78" s="122"/>
      <c r="B78" s="141" t="s">
        <v>227</v>
      </c>
      <c r="C78" s="140"/>
      <c r="D78" s="140"/>
      <c r="E78" s="140"/>
      <c r="F78" s="139"/>
      <c r="G78" s="138">
        <v>0</v>
      </c>
      <c r="H78" s="138"/>
      <c r="I78" s="138"/>
      <c r="J78" s="137"/>
      <c r="K78" s="136"/>
      <c r="L78" s="135">
        <v>10851700</v>
      </c>
      <c r="M78" s="135">
        <v>0</v>
      </c>
      <c r="N78" s="135">
        <v>0</v>
      </c>
      <c r="O78" s="135">
        <v>0</v>
      </c>
      <c r="P78" s="134">
        <f>P7+P34+P41+P52+P58+P64+P72</f>
        <v>12715952.999999998</v>
      </c>
      <c r="Q78" s="135" t="e">
        <f>Q7+Q34+Q41+Q52+Q58+Q64+Q72</f>
        <v>#REF!</v>
      </c>
      <c r="R78" s="135" t="e">
        <f>R7+R34+R41+R52+R58+R64+R72</f>
        <v>#REF!</v>
      </c>
      <c r="S78" s="134">
        <f>S7+S34+S41+S52+S58+S64+S72</f>
        <v>10908600</v>
      </c>
      <c r="T78" s="134">
        <f>T7+T34+T41+T52+T58+T64+T72</f>
        <v>10755900</v>
      </c>
      <c r="U78" s="133" t="s">
        <v>226</v>
      </c>
    </row>
    <row r="79" spans="1:21" ht="11.25" customHeight="1" x14ac:dyDescent="0.2">
      <c r="A79" s="122"/>
      <c r="B79" s="132"/>
      <c r="C79" s="132"/>
      <c r="D79" s="132"/>
      <c r="E79" s="132"/>
      <c r="F79" s="132"/>
      <c r="G79" s="128"/>
      <c r="H79" s="128"/>
      <c r="I79" s="128"/>
      <c r="J79" s="131"/>
      <c r="K79" s="131"/>
      <c r="L79" s="129"/>
      <c r="M79" s="129"/>
      <c r="N79" s="129"/>
      <c r="O79" s="129"/>
      <c r="P79" s="130"/>
      <c r="Q79" s="129"/>
      <c r="R79" s="129"/>
      <c r="S79" s="129"/>
      <c r="T79" s="129"/>
      <c r="U79" s="128"/>
    </row>
    <row r="80" spans="1:21" ht="12.75" customHeight="1" x14ac:dyDescent="0.2">
      <c r="A80" s="122"/>
      <c r="B80" s="122"/>
      <c r="C80" s="122"/>
      <c r="D80" s="122"/>
      <c r="E80" s="122"/>
      <c r="F80" s="122"/>
      <c r="G80" s="117"/>
      <c r="H80" s="117"/>
      <c r="I80" s="117"/>
      <c r="J80" s="121"/>
      <c r="K80" s="120"/>
      <c r="L80" s="117"/>
      <c r="M80" s="117"/>
      <c r="N80" s="117"/>
      <c r="O80" s="117"/>
      <c r="P80" s="118"/>
      <c r="Q80" s="117"/>
      <c r="R80" s="117"/>
      <c r="S80" s="117"/>
      <c r="T80" s="117"/>
      <c r="U80" s="117"/>
    </row>
    <row r="81" spans="1:21" ht="12.75" customHeight="1" x14ac:dyDescent="0.2">
      <c r="A81" s="122"/>
      <c r="B81" s="122"/>
      <c r="C81" s="122"/>
      <c r="D81" s="122"/>
      <c r="E81" s="122"/>
      <c r="F81" s="122"/>
      <c r="G81" s="117"/>
      <c r="H81" s="117"/>
      <c r="I81" s="123"/>
      <c r="J81" s="125"/>
      <c r="K81" s="127"/>
      <c r="L81" s="126"/>
      <c r="M81" s="126"/>
      <c r="N81" s="117"/>
      <c r="O81" s="117"/>
      <c r="P81" s="118"/>
      <c r="Q81" s="117"/>
      <c r="R81" s="117"/>
      <c r="S81" s="117"/>
      <c r="T81" s="117"/>
      <c r="U81" s="117"/>
    </row>
    <row r="82" spans="1:21" ht="12.75" customHeight="1" x14ac:dyDescent="0.2">
      <c r="A82" s="122"/>
      <c r="B82" s="122"/>
      <c r="C82" s="122"/>
      <c r="D82" s="122"/>
      <c r="E82" s="122"/>
      <c r="F82" s="122"/>
      <c r="G82" s="117"/>
      <c r="H82" s="117"/>
      <c r="I82" s="123"/>
      <c r="J82" s="125"/>
      <c r="K82" s="120"/>
      <c r="L82" s="124"/>
      <c r="M82" s="124"/>
      <c r="N82" s="124"/>
      <c r="O82" s="117"/>
      <c r="P82" s="118"/>
      <c r="Q82" s="117"/>
      <c r="R82" s="117"/>
      <c r="S82" s="117"/>
      <c r="T82" s="117"/>
      <c r="U82" s="117"/>
    </row>
    <row r="83" spans="1:21" ht="12.75" customHeight="1" x14ac:dyDescent="0.2">
      <c r="A83" s="122"/>
      <c r="B83" s="122"/>
      <c r="C83" s="122"/>
      <c r="D83" s="122"/>
      <c r="E83" s="122"/>
      <c r="F83" s="122"/>
      <c r="G83" s="117"/>
      <c r="H83" s="117"/>
      <c r="I83" s="123"/>
      <c r="J83" s="125"/>
      <c r="K83" s="120"/>
      <c r="L83" s="117"/>
      <c r="M83" s="117"/>
      <c r="N83" s="117"/>
      <c r="O83" s="117"/>
      <c r="P83" s="118"/>
      <c r="Q83" s="117"/>
      <c r="R83" s="117"/>
      <c r="S83" s="117"/>
      <c r="T83" s="117"/>
      <c r="U83" s="117"/>
    </row>
    <row r="84" spans="1:21" ht="12.75" customHeight="1" x14ac:dyDescent="0.2">
      <c r="A84" s="122"/>
      <c r="B84" s="122"/>
      <c r="C84" s="122"/>
      <c r="D84" s="122"/>
      <c r="E84" s="122"/>
      <c r="F84" s="122"/>
      <c r="G84" s="117"/>
      <c r="H84" s="117"/>
      <c r="I84" s="123"/>
      <c r="J84" s="125"/>
      <c r="K84" s="120"/>
      <c r="L84" s="124"/>
      <c r="M84" s="124"/>
      <c r="N84" s="124"/>
      <c r="O84" s="117"/>
      <c r="P84" s="118"/>
      <c r="Q84" s="117"/>
      <c r="R84" s="117"/>
      <c r="S84" s="117"/>
      <c r="T84" s="117"/>
      <c r="U84" s="117"/>
    </row>
    <row r="85" spans="1:21" ht="12.75" customHeight="1" x14ac:dyDescent="0.2">
      <c r="A85" s="122"/>
      <c r="B85" s="122"/>
      <c r="C85" s="122"/>
      <c r="D85" s="122"/>
      <c r="E85" s="122"/>
      <c r="F85" s="122"/>
      <c r="G85" s="117"/>
      <c r="H85" s="117"/>
      <c r="I85" s="117"/>
      <c r="J85" s="121"/>
      <c r="K85" s="120"/>
      <c r="L85" s="117"/>
      <c r="M85" s="117"/>
      <c r="N85" s="117"/>
      <c r="O85" s="117"/>
      <c r="P85" s="118"/>
      <c r="Q85" s="117"/>
      <c r="R85" s="117"/>
      <c r="S85" s="117"/>
      <c r="T85" s="117"/>
      <c r="U85" s="117"/>
    </row>
    <row r="86" spans="1:21" ht="12.75" customHeight="1" x14ac:dyDescent="0.2">
      <c r="A86" s="122"/>
      <c r="B86" s="122"/>
      <c r="C86" s="122"/>
      <c r="D86" s="122"/>
      <c r="E86" s="122"/>
      <c r="F86" s="122"/>
      <c r="G86" s="117"/>
      <c r="H86" s="117"/>
      <c r="I86" s="117"/>
      <c r="J86" s="121"/>
      <c r="K86" s="120"/>
      <c r="L86" s="117"/>
      <c r="M86" s="123"/>
      <c r="N86" s="117"/>
      <c r="O86" s="117"/>
      <c r="P86" s="118"/>
      <c r="Q86" s="117"/>
      <c r="R86" s="117"/>
      <c r="S86" s="117"/>
      <c r="T86" s="117"/>
      <c r="U86" s="117"/>
    </row>
    <row r="87" spans="1:21" ht="12.75" customHeight="1" x14ac:dyDescent="0.2">
      <c r="A87" s="122"/>
      <c r="B87" s="122"/>
      <c r="C87" s="122"/>
      <c r="D87" s="122"/>
      <c r="E87" s="122"/>
      <c r="F87" s="122"/>
      <c r="G87" s="117"/>
      <c r="H87" s="117"/>
      <c r="I87" s="117"/>
      <c r="J87" s="121"/>
      <c r="K87" s="120"/>
      <c r="L87" s="117"/>
      <c r="M87" s="117"/>
      <c r="N87" s="119"/>
      <c r="O87" s="117"/>
      <c r="P87" s="118"/>
      <c r="Q87" s="117"/>
      <c r="R87" s="117"/>
      <c r="S87" s="117"/>
      <c r="T87" s="117"/>
      <c r="U87" s="117"/>
    </row>
  </sheetData>
  <mergeCells count="41">
    <mergeCell ref="C47:F47"/>
    <mergeCell ref="D55:F55"/>
    <mergeCell ref="D61:F61"/>
    <mergeCell ref="C59:F59"/>
    <mergeCell ref="B58:F58"/>
    <mergeCell ref="E56:F56"/>
    <mergeCell ref="B6:F6"/>
    <mergeCell ref="A5:T5"/>
    <mergeCell ref="B41:F41"/>
    <mergeCell ref="D15:F15"/>
    <mergeCell ref="E16:F16"/>
    <mergeCell ref="E38:F38"/>
    <mergeCell ref="C21:F21"/>
    <mergeCell ref="C8:F8"/>
    <mergeCell ref="D10:F10"/>
    <mergeCell ref="C30:F30"/>
    <mergeCell ref="E11:F11"/>
    <mergeCell ref="C13:F13"/>
    <mergeCell ref="C35:F35"/>
    <mergeCell ref="D37:F37"/>
    <mergeCell ref="B34:F34"/>
    <mergeCell ref="D23:F23"/>
    <mergeCell ref="C26:F26"/>
    <mergeCell ref="I3:T3"/>
    <mergeCell ref="B7:F7"/>
    <mergeCell ref="I1:K1"/>
    <mergeCell ref="C53:F53"/>
    <mergeCell ref="B52:F52"/>
    <mergeCell ref="C42:F42"/>
    <mergeCell ref="D44:F44"/>
    <mergeCell ref="E45:F45"/>
    <mergeCell ref="S4:T4"/>
    <mergeCell ref="B22:F22"/>
    <mergeCell ref="B78:F78"/>
    <mergeCell ref="B72:F72"/>
    <mergeCell ref="E62:F62"/>
    <mergeCell ref="E70:F70"/>
    <mergeCell ref="F68:G68"/>
    <mergeCell ref="B64:F64"/>
    <mergeCell ref="D67:F67"/>
    <mergeCell ref="C65:F65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workbookViewId="0">
      <selection activeCell="T80" sqref="T80"/>
    </sheetView>
  </sheetViews>
  <sheetFormatPr defaultRowHeight="15" x14ac:dyDescent="0.25"/>
  <cols>
    <col min="1" max="1" width="0.5703125" style="255" customWidth="1"/>
    <col min="2" max="2" width="0.7109375" style="255" customWidth="1"/>
    <col min="3" max="3" width="1.42578125" style="255" customWidth="1"/>
    <col min="4" max="4" width="0.7109375" style="255" customWidth="1"/>
    <col min="5" max="5" width="0.85546875" style="255" customWidth="1"/>
    <col min="6" max="8" width="9.140625" style="255"/>
    <col min="9" max="9" width="13.42578125" style="255" customWidth="1"/>
    <col min="10" max="10" width="6.7109375" style="255" customWidth="1"/>
    <col min="11" max="12" width="6.5703125" style="255" customWidth="1"/>
    <col min="13" max="13" width="13" style="256" customWidth="1"/>
    <col min="14" max="14" width="7.5703125" style="255" customWidth="1"/>
    <col min="15" max="15" width="15.140625" style="255" customWidth="1"/>
    <col min="16" max="16" width="14.42578125" style="255" customWidth="1"/>
    <col min="17" max="17" width="14.5703125" style="255" customWidth="1"/>
    <col min="18" max="16384" width="9.140625" style="255"/>
  </cols>
  <sheetData>
    <row r="1" spans="1:17" ht="18.75" x14ac:dyDescent="0.3">
      <c r="A1" s="418"/>
      <c r="B1" s="418"/>
      <c r="C1" s="418"/>
      <c r="D1" s="418"/>
      <c r="E1" s="418"/>
      <c r="F1" s="418"/>
      <c r="G1" s="418"/>
      <c r="H1" s="418"/>
      <c r="I1" s="410"/>
      <c r="J1" s="417"/>
      <c r="K1" s="417"/>
      <c r="L1" s="417"/>
      <c r="M1" s="415" t="s">
        <v>312</v>
      </c>
      <c r="N1" s="414"/>
      <c r="O1" s="412"/>
      <c r="P1" s="412"/>
      <c r="Q1" s="389"/>
    </row>
    <row r="2" spans="1:17" ht="17.25" customHeight="1" x14ac:dyDescent="0.3">
      <c r="A2" s="410"/>
      <c r="B2" s="410"/>
      <c r="C2" s="410"/>
      <c r="D2" s="410"/>
      <c r="E2" s="410"/>
      <c r="F2" s="410"/>
      <c r="G2" s="410"/>
      <c r="H2" s="410"/>
      <c r="I2" s="410"/>
      <c r="J2" s="416"/>
      <c r="K2" s="416"/>
      <c r="L2" s="416"/>
      <c r="M2" s="415" t="s">
        <v>286</v>
      </c>
      <c r="N2" s="414"/>
      <c r="O2" s="412"/>
      <c r="P2" s="412"/>
      <c r="Q2" s="389"/>
    </row>
    <row r="3" spans="1:17" ht="18.75" x14ac:dyDescent="0.3">
      <c r="A3" s="410"/>
      <c r="B3" s="410"/>
      <c r="C3" s="410"/>
      <c r="D3" s="410"/>
      <c r="E3" s="410"/>
      <c r="F3" s="410"/>
      <c r="G3" s="410"/>
      <c r="H3" s="410"/>
      <c r="I3" s="410"/>
      <c r="J3" s="416"/>
      <c r="K3" s="416"/>
      <c r="L3" s="416"/>
      <c r="M3" s="415" t="s">
        <v>285</v>
      </c>
      <c r="N3" s="414"/>
      <c r="O3" s="413"/>
      <c r="P3" s="412"/>
      <c r="Q3" s="389"/>
    </row>
    <row r="4" spans="1:17" ht="18.75" customHeight="1" x14ac:dyDescent="0.25">
      <c r="A4" s="411" t="s">
        <v>311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</row>
    <row r="5" spans="1:17" ht="4.5" customHeight="1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</row>
    <row r="6" spans="1:17" ht="19.5" thickBot="1" x14ac:dyDescent="0.3">
      <c r="A6" s="410" t="s">
        <v>226</v>
      </c>
      <c r="B6" s="410"/>
      <c r="C6" s="410"/>
      <c r="D6" s="410"/>
      <c r="E6" s="410"/>
      <c r="F6" s="410"/>
      <c r="G6" s="410"/>
      <c r="H6" s="410"/>
      <c r="I6" s="410"/>
      <c r="J6" s="409"/>
      <c r="K6" s="409"/>
      <c r="L6" s="409"/>
      <c r="M6" s="408"/>
      <c r="N6" s="408"/>
      <c r="O6" s="407"/>
      <c r="P6" s="407"/>
      <c r="Q6" s="389"/>
    </row>
    <row r="7" spans="1:17" ht="29.25" customHeight="1" thickBot="1" x14ac:dyDescent="0.3">
      <c r="A7" s="403" t="s">
        <v>283</v>
      </c>
      <c r="B7" s="402"/>
      <c r="C7" s="402"/>
      <c r="D7" s="402"/>
      <c r="E7" s="402"/>
      <c r="F7" s="402"/>
      <c r="G7" s="402"/>
      <c r="H7" s="402"/>
      <c r="I7" s="402"/>
      <c r="J7" s="406" t="s">
        <v>310</v>
      </c>
      <c r="K7" s="406" t="s">
        <v>281</v>
      </c>
      <c r="L7" s="406" t="s">
        <v>280</v>
      </c>
      <c r="M7" s="401" t="s">
        <v>279</v>
      </c>
      <c r="N7" s="401" t="s">
        <v>278</v>
      </c>
      <c r="O7" s="405">
        <v>2020</v>
      </c>
      <c r="P7" s="405">
        <v>2021</v>
      </c>
      <c r="Q7" s="404">
        <v>2022</v>
      </c>
    </row>
    <row r="8" spans="1:17" ht="29.25" customHeight="1" x14ac:dyDescent="0.25">
      <c r="A8" s="403" t="s">
        <v>309</v>
      </c>
      <c r="B8" s="402"/>
      <c r="C8" s="402"/>
      <c r="D8" s="402"/>
      <c r="E8" s="402"/>
      <c r="F8" s="402"/>
      <c r="G8" s="402"/>
      <c r="H8" s="402"/>
      <c r="I8" s="402"/>
      <c r="J8" s="401">
        <v>137</v>
      </c>
      <c r="K8" s="400">
        <v>0</v>
      </c>
      <c r="L8" s="400">
        <v>0</v>
      </c>
      <c r="M8" s="399">
        <v>0</v>
      </c>
      <c r="N8" s="398">
        <v>0</v>
      </c>
      <c r="O8" s="397">
        <f>O97</f>
        <v>12715953</v>
      </c>
      <c r="P8" s="397">
        <f>P97</f>
        <v>10908600</v>
      </c>
      <c r="Q8" s="396">
        <f>Q97</f>
        <v>10755900</v>
      </c>
    </row>
    <row r="9" spans="1:17" ht="18.75" customHeight="1" x14ac:dyDescent="0.25">
      <c r="A9" s="395" t="s">
        <v>273</v>
      </c>
      <c r="B9" s="394"/>
      <c r="C9" s="394"/>
      <c r="D9" s="394"/>
      <c r="E9" s="394"/>
      <c r="F9" s="394"/>
      <c r="G9" s="394"/>
      <c r="H9" s="394"/>
      <c r="I9" s="394"/>
      <c r="J9" s="284">
        <v>137</v>
      </c>
      <c r="K9" s="283">
        <v>1</v>
      </c>
      <c r="L9" s="283">
        <v>0</v>
      </c>
      <c r="M9" s="282">
        <v>0</v>
      </c>
      <c r="N9" s="281">
        <v>0</v>
      </c>
      <c r="O9" s="280">
        <f>O10+O17+O30+O39+O35</f>
        <v>4585753.7299999995</v>
      </c>
      <c r="P9" s="280">
        <f>P10+P19+P30+P39</f>
        <v>3350340</v>
      </c>
      <c r="Q9" s="279">
        <f>Q10+Q17+Q30+Q39</f>
        <v>3480440</v>
      </c>
    </row>
    <row r="10" spans="1:17" ht="60.75" customHeight="1" x14ac:dyDescent="0.25">
      <c r="A10" s="302"/>
      <c r="B10" s="301"/>
      <c r="C10" s="385" t="s">
        <v>272</v>
      </c>
      <c r="D10" s="385"/>
      <c r="E10" s="385"/>
      <c r="F10" s="385"/>
      <c r="G10" s="385"/>
      <c r="H10" s="385"/>
      <c r="I10" s="385"/>
      <c r="J10" s="284">
        <v>137</v>
      </c>
      <c r="K10" s="283">
        <v>1</v>
      </c>
      <c r="L10" s="283">
        <v>2</v>
      </c>
      <c r="M10" s="282">
        <v>0</v>
      </c>
      <c r="N10" s="281">
        <v>0</v>
      </c>
      <c r="O10" s="280">
        <f>O14</f>
        <v>1009745.58</v>
      </c>
      <c r="P10" s="280">
        <f>P14</f>
        <v>790000</v>
      </c>
      <c r="Q10" s="279">
        <f>Q14</f>
        <v>800000</v>
      </c>
    </row>
    <row r="11" spans="1:17" ht="76.5" customHeight="1" x14ac:dyDescent="0.25">
      <c r="A11" s="302"/>
      <c r="B11" s="301"/>
      <c r="C11" s="300"/>
      <c r="D11" s="314" t="s">
        <v>308</v>
      </c>
      <c r="E11" s="313"/>
      <c r="F11" s="313"/>
      <c r="G11" s="313"/>
      <c r="H11" s="313"/>
      <c r="I11" s="312"/>
      <c r="J11" s="270">
        <v>137</v>
      </c>
      <c r="K11" s="269">
        <v>1</v>
      </c>
      <c r="L11" s="269">
        <v>2</v>
      </c>
      <c r="M11" s="290">
        <v>6700000000</v>
      </c>
      <c r="N11" s="267">
        <v>0</v>
      </c>
      <c r="O11" s="266">
        <f>O14</f>
        <v>1009745.58</v>
      </c>
      <c r="P11" s="266">
        <f>P14</f>
        <v>790000</v>
      </c>
      <c r="Q11" s="265">
        <f>Q14</f>
        <v>800000</v>
      </c>
    </row>
    <row r="12" spans="1:17" ht="33.75" customHeight="1" x14ac:dyDescent="0.25">
      <c r="A12" s="302"/>
      <c r="B12" s="301"/>
      <c r="C12" s="300"/>
      <c r="D12" s="393"/>
      <c r="E12" s="392"/>
      <c r="F12" s="313" t="s">
        <v>271</v>
      </c>
      <c r="G12" s="313"/>
      <c r="H12" s="313"/>
      <c r="I12" s="312"/>
      <c r="J12" s="270">
        <v>137</v>
      </c>
      <c r="K12" s="269">
        <v>1</v>
      </c>
      <c r="L12" s="269">
        <v>2</v>
      </c>
      <c r="M12" s="290">
        <v>6710000000</v>
      </c>
      <c r="N12" s="267">
        <v>0</v>
      </c>
      <c r="O12" s="266">
        <f>O14</f>
        <v>1009745.58</v>
      </c>
      <c r="P12" s="266">
        <f>P14</f>
        <v>790000</v>
      </c>
      <c r="Q12" s="265">
        <f>Q14</f>
        <v>800000</v>
      </c>
    </row>
    <row r="13" spans="1:17" x14ac:dyDescent="0.25">
      <c r="A13" s="302"/>
      <c r="B13" s="301"/>
      <c r="C13" s="300"/>
      <c r="D13" s="299"/>
      <c r="E13" s="298" t="s">
        <v>270</v>
      </c>
      <c r="F13" s="298"/>
      <c r="G13" s="298"/>
      <c r="H13" s="298"/>
      <c r="I13" s="298"/>
      <c r="J13" s="270">
        <v>137</v>
      </c>
      <c r="K13" s="269">
        <v>1</v>
      </c>
      <c r="L13" s="269">
        <v>2</v>
      </c>
      <c r="M13" s="391">
        <v>6710010010</v>
      </c>
      <c r="N13" s="267">
        <v>0</v>
      </c>
      <c r="O13" s="266">
        <f>O14</f>
        <v>1009745.58</v>
      </c>
      <c r="P13" s="266">
        <f>P14</f>
        <v>790000</v>
      </c>
      <c r="Q13" s="265">
        <f>Q14</f>
        <v>800000</v>
      </c>
    </row>
    <row r="14" spans="1:17" ht="33" customHeight="1" x14ac:dyDescent="0.25">
      <c r="A14" s="302"/>
      <c r="B14" s="301"/>
      <c r="C14" s="300"/>
      <c r="D14" s="299"/>
      <c r="E14" s="299"/>
      <c r="F14" s="298" t="s">
        <v>251</v>
      </c>
      <c r="G14" s="298"/>
      <c r="H14" s="298"/>
      <c r="I14" s="298"/>
      <c r="J14" s="270">
        <v>137</v>
      </c>
      <c r="K14" s="269">
        <v>1</v>
      </c>
      <c r="L14" s="269">
        <v>2</v>
      </c>
      <c r="M14" s="290">
        <v>6710010010</v>
      </c>
      <c r="N14" s="267" t="s">
        <v>250</v>
      </c>
      <c r="O14" s="266">
        <f>O15+O16</f>
        <v>1009745.58</v>
      </c>
      <c r="P14" s="266">
        <f>P15+P16</f>
        <v>790000</v>
      </c>
      <c r="Q14" s="265">
        <f>Q15+Q16</f>
        <v>800000</v>
      </c>
    </row>
    <row r="15" spans="1:17" ht="29.25" customHeight="1" x14ac:dyDescent="0.25">
      <c r="A15" s="302"/>
      <c r="B15" s="301"/>
      <c r="C15" s="300"/>
      <c r="D15" s="299"/>
      <c r="E15" s="299"/>
      <c r="F15" s="331" t="s">
        <v>298</v>
      </c>
      <c r="G15" s="331"/>
      <c r="H15" s="331"/>
      <c r="I15" s="331"/>
      <c r="J15" s="270">
        <v>137</v>
      </c>
      <c r="K15" s="269">
        <v>1</v>
      </c>
      <c r="L15" s="269">
        <v>2</v>
      </c>
      <c r="M15" s="290">
        <v>6710010010</v>
      </c>
      <c r="N15" s="267">
        <v>121</v>
      </c>
      <c r="O15" s="266">
        <v>775534.24</v>
      </c>
      <c r="P15" s="266">
        <v>607000</v>
      </c>
      <c r="Q15" s="266">
        <v>610000</v>
      </c>
    </row>
    <row r="16" spans="1:17" ht="60" customHeight="1" x14ac:dyDescent="0.25">
      <c r="A16" s="302"/>
      <c r="B16" s="301"/>
      <c r="C16" s="300"/>
      <c r="D16" s="299"/>
      <c r="E16" s="299"/>
      <c r="F16" s="390" t="s">
        <v>297</v>
      </c>
      <c r="G16" s="390"/>
      <c r="H16" s="390"/>
      <c r="I16" s="390"/>
      <c r="J16" s="270">
        <v>137</v>
      </c>
      <c r="K16" s="269">
        <v>1</v>
      </c>
      <c r="L16" s="269">
        <v>2</v>
      </c>
      <c r="M16" s="290">
        <v>6710010010</v>
      </c>
      <c r="N16" s="267">
        <v>129</v>
      </c>
      <c r="O16" s="266">
        <v>234211.34</v>
      </c>
      <c r="P16" s="266">
        <v>183000</v>
      </c>
      <c r="Q16" s="266">
        <v>190000</v>
      </c>
    </row>
    <row r="17" spans="1:17" ht="60" customHeight="1" x14ac:dyDescent="0.25">
      <c r="A17" s="302"/>
      <c r="B17" s="301"/>
      <c r="C17" s="346" t="s">
        <v>269</v>
      </c>
      <c r="D17" s="345"/>
      <c r="E17" s="345"/>
      <c r="F17" s="345"/>
      <c r="G17" s="345"/>
      <c r="H17" s="345"/>
      <c r="I17" s="344"/>
      <c r="J17" s="284">
        <v>137</v>
      </c>
      <c r="K17" s="283">
        <v>1</v>
      </c>
      <c r="L17" s="283">
        <v>4</v>
      </c>
      <c r="M17" s="360">
        <v>0</v>
      </c>
      <c r="N17" s="281">
        <v>0</v>
      </c>
      <c r="O17" s="280">
        <f>O18</f>
        <v>3411019.15</v>
      </c>
      <c r="P17" s="280">
        <f>P18</f>
        <v>2503502</v>
      </c>
      <c r="Q17" s="280">
        <f>Q18</f>
        <v>2623502</v>
      </c>
    </row>
    <row r="18" spans="1:17" ht="78" customHeight="1" x14ac:dyDescent="0.25">
      <c r="A18" s="302"/>
      <c r="B18" s="301"/>
      <c r="C18" s="300"/>
      <c r="D18" s="314" t="s">
        <v>294</v>
      </c>
      <c r="E18" s="313"/>
      <c r="F18" s="313"/>
      <c r="G18" s="313"/>
      <c r="H18" s="313"/>
      <c r="I18" s="312"/>
      <c r="J18" s="270">
        <v>137</v>
      </c>
      <c r="K18" s="269">
        <v>1</v>
      </c>
      <c r="L18" s="269">
        <v>4</v>
      </c>
      <c r="M18" s="290">
        <v>6700000000</v>
      </c>
      <c r="N18" s="267">
        <v>0</v>
      </c>
      <c r="O18" s="266">
        <f>O19</f>
        <v>3411019.15</v>
      </c>
      <c r="P18" s="266">
        <f>P19</f>
        <v>2503502</v>
      </c>
      <c r="Q18" s="265">
        <f>Q19</f>
        <v>2623502</v>
      </c>
    </row>
    <row r="19" spans="1:17" ht="30.75" customHeight="1" x14ac:dyDescent="0.25">
      <c r="A19" s="302"/>
      <c r="B19" s="301"/>
      <c r="C19" s="300"/>
      <c r="D19" s="314" t="s">
        <v>307</v>
      </c>
      <c r="E19" s="313"/>
      <c r="F19" s="313"/>
      <c r="G19" s="313"/>
      <c r="H19" s="313"/>
      <c r="I19" s="312"/>
      <c r="J19" s="270">
        <v>137</v>
      </c>
      <c r="K19" s="269">
        <v>1</v>
      </c>
      <c r="L19" s="269">
        <v>4</v>
      </c>
      <c r="M19" s="290">
        <v>6710000000</v>
      </c>
      <c r="N19" s="267">
        <v>0</v>
      </c>
      <c r="O19" s="266">
        <f>O21+O24+O26+O27</f>
        <v>3411019.15</v>
      </c>
      <c r="P19" s="266">
        <f>P21+P24+P26+P27</f>
        <v>2503502</v>
      </c>
      <c r="Q19" s="265">
        <f>Q21+Q24+Q26+Q27</f>
        <v>2623502</v>
      </c>
    </row>
    <row r="20" spans="1:17" ht="30.75" customHeight="1" x14ac:dyDescent="0.25">
      <c r="A20" s="302"/>
      <c r="B20" s="301"/>
      <c r="C20" s="300"/>
      <c r="D20" s="299"/>
      <c r="E20" s="298" t="s">
        <v>267</v>
      </c>
      <c r="F20" s="298"/>
      <c r="G20" s="298"/>
      <c r="H20" s="298"/>
      <c r="I20" s="298"/>
      <c r="J20" s="270">
        <v>137</v>
      </c>
      <c r="K20" s="269">
        <v>1</v>
      </c>
      <c r="L20" s="269">
        <v>4</v>
      </c>
      <c r="M20" s="389">
        <v>6710010020</v>
      </c>
      <c r="N20" s="267">
        <v>0</v>
      </c>
      <c r="O20" s="266">
        <f>O21+O24+O26+O29</f>
        <v>3356019.15</v>
      </c>
      <c r="P20" s="266">
        <f>P21+P24+P26+P27</f>
        <v>2503502</v>
      </c>
      <c r="Q20" s="265">
        <f>Q21+Q24+Q26+Q27</f>
        <v>2623502</v>
      </c>
    </row>
    <row r="21" spans="1:17" ht="31.5" customHeight="1" x14ac:dyDescent="0.25">
      <c r="A21" s="302"/>
      <c r="B21" s="301"/>
      <c r="C21" s="300"/>
      <c r="D21" s="299"/>
      <c r="E21" s="299"/>
      <c r="F21" s="298" t="s">
        <v>251</v>
      </c>
      <c r="G21" s="298"/>
      <c r="H21" s="298"/>
      <c r="I21" s="298"/>
      <c r="J21" s="270">
        <v>137</v>
      </c>
      <c r="K21" s="269">
        <v>1</v>
      </c>
      <c r="L21" s="269">
        <v>4</v>
      </c>
      <c r="M21" s="290">
        <v>6710010020</v>
      </c>
      <c r="N21" s="267" t="s">
        <v>250</v>
      </c>
      <c r="O21" s="266">
        <f>O22+O23</f>
        <v>2275124.15</v>
      </c>
      <c r="P21" s="266">
        <f>P22+P23</f>
        <v>1900000</v>
      </c>
      <c r="Q21" s="266">
        <f>Q22+Q23</f>
        <v>1920000</v>
      </c>
    </row>
    <row r="22" spans="1:17" ht="32.25" customHeight="1" x14ac:dyDescent="0.25">
      <c r="A22" s="302"/>
      <c r="B22" s="301"/>
      <c r="C22" s="300"/>
      <c r="D22" s="299"/>
      <c r="E22" s="299"/>
      <c r="F22" s="331" t="s">
        <v>298</v>
      </c>
      <c r="G22" s="331"/>
      <c r="H22" s="331"/>
      <c r="I22" s="331"/>
      <c r="J22" s="270">
        <v>137</v>
      </c>
      <c r="K22" s="269">
        <v>1</v>
      </c>
      <c r="L22" s="269">
        <v>4</v>
      </c>
      <c r="M22" s="290">
        <v>6710010020</v>
      </c>
      <c r="N22" s="267">
        <v>121</v>
      </c>
      <c r="O22" s="266">
        <v>1747407.18</v>
      </c>
      <c r="P22" s="266">
        <v>1455000</v>
      </c>
      <c r="Q22" s="266">
        <v>1465000</v>
      </c>
    </row>
    <row r="23" spans="1:17" ht="61.5" customHeight="1" x14ac:dyDescent="0.25">
      <c r="A23" s="302"/>
      <c r="B23" s="301"/>
      <c r="C23" s="300"/>
      <c r="D23" s="299"/>
      <c r="E23" s="299"/>
      <c r="F23" s="331" t="s">
        <v>297</v>
      </c>
      <c r="G23" s="331"/>
      <c r="H23" s="331"/>
      <c r="I23" s="331"/>
      <c r="J23" s="270">
        <v>137</v>
      </c>
      <c r="K23" s="269">
        <v>1</v>
      </c>
      <c r="L23" s="269">
        <v>4</v>
      </c>
      <c r="M23" s="290">
        <v>6710010020</v>
      </c>
      <c r="N23" s="267">
        <v>129</v>
      </c>
      <c r="O23" s="266">
        <v>527716.97</v>
      </c>
      <c r="P23" s="266">
        <v>445000</v>
      </c>
      <c r="Q23" s="266">
        <v>455000</v>
      </c>
    </row>
    <row r="24" spans="1:17" ht="35.25" customHeight="1" x14ac:dyDescent="0.25">
      <c r="A24" s="302"/>
      <c r="B24" s="301"/>
      <c r="C24" s="300"/>
      <c r="D24" s="299"/>
      <c r="E24" s="299"/>
      <c r="F24" s="298" t="s">
        <v>233</v>
      </c>
      <c r="G24" s="298"/>
      <c r="H24" s="298"/>
      <c r="I24" s="298"/>
      <c r="J24" s="270">
        <v>137</v>
      </c>
      <c r="K24" s="269">
        <v>1</v>
      </c>
      <c r="L24" s="269">
        <v>4</v>
      </c>
      <c r="M24" s="290">
        <v>6710010020</v>
      </c>
      <c r="N24" s="267" t="s">
        <v>232</v>
      </c>
      <c r="O24" s="266">
        <f>O25</f>
        <v>1030080</v>
      </c>
      <c r="P24" s="266">
        <f>P25</f>
        <v>500000</v>
      </c>
      <c r="Q24" s="266">
        <f>Q25</f>
        <v>600000</v>
      </c>
    </row>
    <row r="25" spans="1:17" ht="29.25" customHeight="1" x14ac:dyDescent="0.25">
      <c r="A25" s="302"/>
      <c r="B25" s="301"/>
      <c r="C25" s="300"/>
      <c r="D25" s="299"/>
      <c r="E25" s="299"/>
      <c r="F25" s="331" t="s">
        <v>293</v>
      </c>
      <c r="G25" s="331"/>
      <c r="H25" s="331"/>
      <c r="I25" s="331"/>
      <c r="J25" s="270">
        <v>137</v>
      </c>
      <c r="K25" s="269">
        <v>1</v>
      </c>
      <c r="L25" s="269">
        <v>4</v>
      </c>
      <c r="M25" s="290">
        <v>6710010020</v>
      </c>
      <c r="N25" s="267">
        <v>244</v>
      </c>
      <c r="O25" s="266">
        <v>1030080</v>
      </c>
      <c r="P25" s="266">
        <v>500000</v>
      </c>
      <c r="Q25" s="265">
        <v>600000</v>
      </c>
    </row>
    <row r="26" spans="1:17" ht="16.5" customHeight="1" x14ac:dyDescent="0.25">
      <c r="A26" s="302"/>
      <c r="B26" s="301"/>
      <c r="C26" s="300"/>
      <c r="D26" s="299"/>
      <c r="E26" s="299"/>
      <c r="F26" s="298" t="s">
        <v>56</v>
      </c>
      <c r="G26" s="298"/>
      <c r="H26" s="298"/>
      <c r="I26" s="298"/>
      <c r="J26" s="270">
        <v>137</v>
      </c>
      <c r="K26" s="269">
        <v>1</v>
      </c>
      <c r="L26" s="269">
        <v>4</v>
      </c>
      <c r="M26" s="290">
        <v>6710010020</v>
      </c>
      <c r="N26" s="267" t="s">
        <v>266</v>
      </c>
      <c r="O26" s="266">
        <v>25815</v>
      </c>
      <c r="P26" s="266">
        <v>23502</v>
      </c>
      <c r="Q26" s="266">
        <v>23502</v>
      </c>
    </row>
    <row r="27" spans="1:17" ht="16.5" customHeight="1" x14ac:dyDescent="0.25">
      <c r="A27" s="302"/>
      <c r="B27" s="301"/>
      <c r="C27" s="300"/>
      <c r="D27" s="299"/>
      <c r="E27" s="299"/>
      <c r="F27" s="298" t="s">
        <v>265</v>
      </c>
      <c r="G27" s="298"/>
      <c r="H27" s="298"/>
      <c r="I27" s="298"/>
      <c r="J27" s="270">
        <v>137</v>
      </c>
      <c r="K27" s="269">
        <v>1</v>
      </c>
      <c r="L27" s="269">
        <v>4</v>
      </c>
      <c r="M27" s="290">
        <v>6710010020</v>
      </c>
      <c r="N27" s="267">
        <v>850</v>
      </c>
      <c r="O27" s="266">
        <f>O28+O29</f>
        <v>80000</v>
      </c>
      <c r="P27" s="266">
        <v>80000</v>
      </c>
      <c r="Q27" s="266">
        <v>80000</v>
      </c>
    </row>
    <row r="28" spans="1:17" ht="39" customHeight="1" x14ac:dyDescent="0.25">
      <c r="A28" s="302"/>
      <c r="B28" s="301"/>
      <c r="C28" s="300"/>
      <c r="D28" s="299"/>
      <c r="E28" s="299"/>
      <c r="F28" s="298" t="s">
        <v>306</v>
      </c>
      <c r="G28" s="298"/>
      <c r="H28" s="298"/>
      <c r="I28" s="298"/>
      <c r="J28" s="270">
        <v>137</v>
      </c>
      <c r="K28" s="269">
        <v>1</v>
      </c>
      <c r="L28" s="269">
        <v>4</v>
      </c>
      <c r="M28" s="290">
        <v>6710010020</v>
      </c>
      <c r="N28" s="267">
        <v>851</v>
      </c>
      <c r="O28" s="266">
        <v>55000</v>
      </c>
      <c r="P28" s="266">
        <v>55000</v>
      </c>
      <c r="Q28" s="266">
        <v>55000</v>
      </c>
    </row>
    <row r="29" spans="1:17" ht="15.75" customHeight="1" x14ac:dyDescent="0.25">
      <c r="A29" s="302"/>
      <c r="B29" s="301"/>
      <c r="C29" s="300"/>
      <c r="D29" s="299"/>
      <c r="E29" s="299"/>
      <c r="F29" s="298" t="s">
        <v>300</v>
      </c>
      <c r="G29" s="298"/>
      <c r="H29" s="298"/>
      <c r="I29" s="298"/>
      <c r="J29" s="270">
        <v>137</v>
      </c>
      <c r="K29" s="269">
        <v>1</v>
      </c>
      <c r="L29" s="269">
        <v>4</v>
      </c>
      <c r="M29" s="290">
        <v>6710010020</v>
      </c>
      <c r="N29" s="267">
        <v>853</v>
      </c>
      <c r="O29" s="266">
        <v>25000</v>
      </c>
      <c r="P29" s="266">
        <v>25000</v>
      </c>
      <c r="Q29" s="266">
        <v>25000</v>
      </c>
    </row>
    <row r="30" spans="1:17" ht="68.25" customHeight="1" x14ac:dyDescent="0.25">
      <c r="A30" s="388"/>
      <c r="B30" s="387"/>
      <c r="C30" s="386"/>
      <c r="D30" s="385" t="s">
        <v>305</v>
      </c>
      <c r="E30" s="384"/>
      <c r="F30" s="384"/>
      <c r="G30" s="384"/>
      <c r="H30" s="384"/>
      <c r="I30" s="384"/>
      <c r="J30" s="284">
        <v>137</v>
      </c>
      <c r="K30" s="283">
        <v>1</v>
      </c>
      <c r="L30" s="283">
        <v>6</v>
      </c>
      <c r="M30" s="360">
        <v>0</v>
      </c>
      <c r="N30" s="281">
        <v>0</v>
      </c>
      <c r="O30" s="280">
        <f>O34</f>
        <v>53938</v>
      </c>
      <c r="P30" s="280">
        <f>P31</f>
        <v>53938</v>
      </c>
      <c r="Q30" s="280">
        <f>Q31</f>
        <v>53938</v>
      </c>
    </row>
    <row r="31" spans="1:17" ht="85.5" customHeight="1" x14ac:dyDescent="0.25">
      <c r="A31" s="357"/>
      <c r="B31" s="301"/>
      <c r="C31" s="300"/>
      <c r="D31" s="383"/>
      <c r="E31" s="383"/>
      <c r="F31" s="382" t="s">
        <v>294</v>
      </c>
      <c r="G31" s="381"/>
      <c r="H31" s="381"/>
      <c r="I31" s="380"/>
      <c r="J31" s="379">
        <v>137</v>
      </c>
      <c r="K31" s="378">
        <v>1</v>
      </c>
      <c r="L31" s="378">
        <v>6</v>
      </c>
      <c r="M31" s="377">
        <v>6700000000</v>
      </c>
      <c r="N31" s="376">
        <v>0</v>
      </c>
      <c r="O31" s="375">
        <f>O34</f>
        <v>53938</v>
      </c>
      <c r="P31" s="375">
        <f>P34</f>
        <v>53938</v>
      </c>
      <c r="Q31" s="374">
        <f>Q34</f>
        <v>53938</v>
      </c>
    </row>
    <row r="32" spans="1:17" ht="33.75" customHeight="1" x14ac:dyDescent="0.25">
      <c r="A32" s="357"/>
      <c r="B32" s="301"/>
      <c r="C32" s="300"/>
      <c r="D32" s="299"/>
      <c r="E32" s="299"/>
      <c r="F32" s="293" t="s">
        <v>304</v>
      </c>
      <c r="G32" s="359"/>
      <c r="H32" s="359"/>
      <c r="I32" s="358"/>
      <c r="J32" s="270">
        <v>137</v>
      </c>
      <c r="K32" s="269">
        <v>1</v>
      </c>
      <c r="L32" s="269">
        <v>6</v>
      </c>
      <c r="M32" s="352">
        <v>6710000000</v>
      </c>
      <c r="N32" s="267">
        <v>0</v>
      </c>
      <c r="O32" s="266">
        <f>O34</f>
        <v>53938</v>
      </c>
      <c r="P32" s="266">
        <f>P34</f>
        <v>53938</v>
      </c>
      <c r="Q32" s="265">
        <f>Q34</f>
        <v>53938</v>
      </c>
    </row>
    <row r="33" spans="1:17" ht="59.25" customHeight="1" x14ac:dyDescent="0.25">
      <c r="A33" s="357"/>
      <c r="B33" s="301"/>
      <c r="C33" s="300"/>
      <c r="D33" s="367"/>
      <c r="E33" s="367"/>
      <c r="F33" s="310" t="s">
        <v>261</v>
      </c>
      <c r="G33" s="372"/>
      <c r="H33" s="372"/>
      <c r="I33" s="371"/>
      <c r="J33" s="270">
        <v>137</v>
      </c>
      <c r="K33" s="269">
        <v>1</v>
      </c>
      <c r="L33" s="269">
        <v>6</v>
      </c>
      <c r="M33" s="352">
        <v>6710010080</v>
      </c>
      <c r="N33" s="267">
        <v>0</v>
      </c>
      <c r="O33" s="266">
        <f>O34</f>
        <v>53938</v>
      </c>
      <c r="P33" s="266">
        <f>P34</f>
        <v>53938</v>
      </c>
      <c r="Q33" s="265">
        <f>Q34</f>
        <v>53938</v>
      </c>
    </row>
    <row r="34" spans="1:17" ht="19.5" customHeight="1" x14ac:dyDescent="0.25">
      <c r="A34" s="373"/>
      <c r="B34" s="301"/>
      <c r="C34" s="300"/>
      <c r="D34" s="367"/>
      <c r="E34" s="367"/>
      <c r="F34" s="310" t="s">
        <v>56</v>
      </c>
      <c r="G34" s="372"/>
      <c r="H34" s="372"/>
      <c r="I34" s="371"/>
      <c r="J34" s="270">
        <v>137</v>
      </c>
      <c r="K34" s="269">
        <v>1</v>
      </c>
      <c r="L34" s="269">
        <v>6</v>
      </c>
      <c r="M34" s="352">
        <v>6710010080</v>
      </c>
      <c r="N34" s="267">
        <v>540</v>
      </c>
      <c r="O34" s="266">
        <v>53938</v>
      </c>
      <c r="P34" s="266">
        <v>53938</v>
      </c>
      <c r="Q34" s="266">
        <v>53938</v>
      </c>
    </row>
    <row r="35" spans="1:17" ht="42" customHeight="1" x14ac:dyDescent="0.25">
      <c r="A35" s="363"/>
      <c r="B35" s="301"/>
      <c r="C35" s="300"/>
      <c r="D35" s="370" t="s">
        <v>259</v>
      </c>
      <c r="E35" s="369"/>
      <c r="F35" s="369"/>
      <c r="G35" s="369"/>
      <c r="H35" s="369"/>
      <c r="I35" s="368"/>
      <c r="J35" s="284">
        <v>137</v>
      </c>
      <c r="K35" s="283">
        <v>1</v>
      </c>
      <c r="L35" s="283">
        <v>7</v>
      </c>
      <c r="M35" s="360">
        <v>0</v>
      </c>
      <c r="N35" s="281">
        <v>0</v>
      </c>
      <c r="O35" s="280">
        <f>O38</f>
        <v>108804</v>
      </c>
      <c r="P35" s="280">
        <v>0</v>
      </c>
      <c r="Q35" s="280">
        <v>0</v>
      </c>
    </row>
    <row r="36" spans="1:17" ht="28.5" customHeight="1" x14ac:dyDescent="0.25">
      <c r="A36" s="363"/>
      <c r="B36" s="301"/>
      <c r="C36" s="300"/>
      <c r="D36" s="367"/>
      <c r="E36" s="367"/>
      <c r="F36" s="311" t="s">
        <v>260</v>
      </c>
      <c r="G36" s="310"/>
      <c r="H36" s="310"/>
      <c r="I36" s="309"/>
      <c r="J36" s="270">
        <v>137</v>
      </c>
      <c r="K36" s="269">
        <v>1</v>
      </c>
      <c r="L36" s="269">
        <v>7</v>
      </c>
      <c r="M36" s="352">
        <v>7700000000</v>
      </c>
      <c r="N36" s="267">
        <v>0</v>
      </c>
      <c r="O36" s="266">
        <f>O37</f>
        <v>108804</v>
      </c>
      <c r="P36" s="266">
        <v>0</v>
      </c>
      <c r="Q36" s="266">
        <v>0</v>
      </c>
    </row>
    <row r="37" spans="1:17" ht="30.75" customHeight="1" x14ac:dyDescent="0.25">
      <c r="A37" s="363"/>
      <c r="B37" s="301"/>
      <c r="C37" s="300"/>
      <c r="D37" s="367"/>
      <c r="E37" s="367"/>
      <c r="F37" s="366" t="s">
        <v>259</v>
      </c>
      <c r="G37" s="365"/>
      <c r="H37" s="365"/>
      <c r="I37" s="364"/>
      <c r="J37" s="270">
        <v>137</v>
      </c>
      <c r="K37" s="269">
        <v>1</v>
      </c>
      <c r="L37" s="269">
        <v>7</v>
      </c>
      <c r="M37" s="352">
        <v>7700010050</v>
      </c>
      <c r="N37" s="267">
        <v>0</v>
      </c>
      <c r="O37" s="266">
        <f>O38</f>
        <v>108804</v>
      </c>
      <c r="P37" s="266">
        <v>0</v>
      </c>
      <c r="Q37" s="266">
        <v>0</v>
      </c>
    </row>
    <row r="38" spans="1:17" x14ac:dyDescent="0.25">
      <c r="A38" s="363"/>
      <c r="B38" s="301"/>
      <c r="C38" s="300"/>
      <c r="D38" s="367"/>
      <c r="E38" s="367"/>
      <c r="F38" s="366" t="s">
        <v>258</v>
      </c>
      <c r="G38" s="365"/>
      <c r="H38" s="365"/>
      <c r="I38" s="364"/>
      <c r="J38" s="270">
        <v>137</v>
      </c>
      <c r="K38" s="269">
        <v>1</v>
      </c>
      <c r="L38" s="269">
        <v>7</v>
      </c>
      <c r="M38" s="352">
        <v>7700010050</v>
      </c>
      <c r="N38" s="267">
        <v>880</v>
      </c>
      <c r="O38" s="266">
        <v>108804</v>
      </c>
      <c r="P38" s="266">
        <v>0</v>
      </c>
      <c r="Q38" s="266">
        <v>0</v>
      </c>
    </row>
    <row r="39" spans="1:17" ht="19.5" customHeight="1" x14ac:dyDescent="0.25">
      <c r="A39" s="363"/>
      <c r="B39" s="301"/>
      <c r="C39" s="300"/>
      <c r="D39" s="362" t="s">
        <v>303</v>
      </c>
      <c r="E39" s="361"/>
      <c r="F39" s="361"/>
      <c r="G39" s="361"/>
      <c r="H39" s="361"/>
      <c r="I39" s="361"/>
      <c r="J39" s="284">
        <v>137</v>
      </c>
      <c r="K39" s="283">
        <v>1</v>
      </c>
      <c r="L39" s="283">
        <v>13</v>
      </c>
      <c r="M39" s="360">
        <v>0</v>
      </c>
      <c r="N39" s="281">
        <v>0</v>
      </c>
      <c r="O39" s="280">
        <f>O40</f>
        <v>2247</v>
      </c>
      <c r="P39" s="280">
        <f>P40</f>
        <v>2900</v>
      </c>
      <c r="Q39" s="280">
        <f>Q40</f>
        <v>3000</v>
      </c>
    </row>
    <row r="40" spans="1:17" ht="33" customHeight="1" x14ac:dyDescent="0.25">
      <c r="A40" s="357"/>
      <c r="B40" s="301"/>
      <c r="C40" s="300"/>
      <c r="D40" s="300"/>
      <c r="E40" s="356"/>
      <c r="F40" s="355" t="s">
        <v>302</v>
      </c>
      <c r="G40" s="359"/>
      <c r="H40" s="359"/>
      <c r="I40" s="358"/>
      <c r="J40" s="270">
        <v>137</v>
      </c>
      <c r="K40" s="269">
        <v>1</v>
      </c>
      <c r="L40" s="269">
        <v>13</v>
      </c>
      <c r="M40" s="352">
        <v>7700000000</v>
      </c>
      <c r="N40" s="267">
        <v>0</v>
      </c>
      <c r="O40" s="266">
        <f>O41</f>
        <v>2247</v>
      </c>
      <c r="P40" s="266">
        <f>P41</f>
        <v>2900</v>
      </c>
      <c r="Q40" s="266">
        <f>Q41</f>
        <v>3000</v>
      </c>
    </row>
    <row r="41" spans="1:17" ht="30.75" customHeight="1" x14ac:dyDescent="0.25">
      <c r="A41" s="357"/>
      <c r="B41" s="301"/>
      <c r="C41" s="300"/>
      <c r="D41" s="300"/>
      <c r="E41" s="356"/>
      <c r="F41" s="355" t="s">
        <v>301</v>
      </c>
      <c r="G41" s="354"/>
      <c r="H41" s="354"/>
      <c r="I41" s="353"/>
      <c r="J41" s="270">
        <v>137</v>
      </c>
      <c r="K41" s="269">
        <v>1</v>
      </c>
      <c r="L41" s="269">
        <v>13</v>
      </c>
      <c r="M41" s="352">
        <v>7700095100</v>
      </c>
      <c r="N41" s="267">
        <v>0</v>
      </c>
      <c r="O41" s="266">
        <f>O42</f>
        <v>2247</v>
      </c>
      <c r="P41" s="266">
        <f>P42</f>
        <v>2900</v>
      </c>
      <c r="Q41" s="266">
        <f>Q42</f>
        <v>3000</v>
      </c>
    </row>
    <row r="42" spans="1:17" ht="19.5" customHeight="1" x14ac:dyDescent="0.25">
      <c r="A42" s="357"/>
      <c r="B42" s="301"/>
      <c r="C42" s="300"/>
      <c r="D42" s="300"/>
      <c r="E42" s="356"/>
      <c r="F42" s="355" t="s">
        <v>265</v>
      </c>
      <c r="G42" s="354"/>
      <c r="H42" s="354"/>
      <c r="I42" s="353"/>
      <c r="J42" s="270">
        <v>137</v>
      </c>
      <c r="K42" s="269">
        <v>1</v>
      </c>
      <c r="L42" s="269">
        <v>13</v>
      </c>
      <c r="M42" s="352">
        <v>7700095100</v>
      </c>
      <c r="N42" s="267">
        <v>850</v>
      </c>
      <c r="O42" s="266">
        <f>O43</f>
        <v>2247</v>
      </c>
      <c r="P42" s="266">
        <f>P43</f>
        <v>2900</v>
      </c>
      <c r="Q42" s="266">
        <f>Q43</f>
        <v>3000</v>
      </c>
    </row>
    <row r="43" spans="1:17" ht="19.5" customHeight="1" x14ac:dyDescent="0.25">
      <c r="A43" s="357"/>
      <c r="B43" s="301"/>
      <c r="C43" s="300"/>
      <c r="D43" s="300"/>
      <c r="E43" s="356"/>
      <c r="F43" s="355" t="s">
        <v>300</v>
      </c>
      <c r="G43" s="354"/>
      <c r="H43" s="354"/>
      <c r="I43" s="353"/>
      <c r="J43" s="270">
        <v>137</v>
      </c>
      <c r="K43" s="269">
        <v>1</v>
      </c>
      <c r="L43" s="269">
        <v>13</v>
      </c>
      <c r="M43" s="352">
        <v>7700095100</v>
      </c>
      <c r="N43" s="267">
        <v>853</v>
      </c>
      <c r="O43" s="266">
        <v>2247</v>
      </c>
      <c r="P43" s="266">
        <v>2900</v>
      </c>
      <c r="Q43" s="266">
        <v>3000</v>
      </c>
    </row>
    <row r="44" spans="1:17" ht="15" customHeight="1" x14ac:dyDescent="0.25">
      <c r="A44" s="338" t="s">
        <v>254</v>
      </c>
      <c r="B44" s="337"/>
      <c r="C44" s="337"/>
      <c r="D44" s="337"/>
      <c r="E44" s="337"/>
      <c r="F44" s="337"/>
      <c r="G44" s="337"/>
      <c r="H44" s="337"/>
      <c r="I44" s="336"/>
      <c r="J44" s="284">
        <v>137</v>
      </c>
      <c r="K44" s="283">
        <v>2</v>
      </c>
      <c r="L44" s="283">
        <v>0</v>
      </c>
      <c r="M44" s="282">
        <v>0</v>
      </c>
      <c r="N44" s="281">
        <v>0</v>
      </c>
      <c r="O44" s="280">
        <f>O49+O52</f>
        <v>248040</v>
      </c>
      <c r="P44" s="280">
        <f>P45</f>
        <v>231600</v>
      </c>
      <c r="Q44" s="279">
        <f>Q49+Q52</f>
        <v>237900</v>
      </c>
    </row>
    <row r="45" spans="1:17" ht="30" customHeight="1" x14ac:dyDescent="0.25">
      <c r="A45" s="302"/>
      <c r="B45" s="301"/>
      <c r="C45" s="335" t="s">
        <v>201</v>
      </c>
      <c r="D45" s="334"/>
      <c r="E45" s="334"/>
      <c r="F45" s="334"/>
      <c r="G45" s="334"/>
      <c r="H45" s="334"/>
      <c r="I45" s="333"/>
      <c r="J45" s="284">
        <v>137</v>
      </c>
      <c r="K45" s="283">
        <v>2</v>
      </c>
      <c r="L45" s="283">
        <v>3</v>
      </c>
      <c r="M45" s="282">
        <v>0</v>
      </c>
      <c r="N45" s="281">
        <v>0</v>
      </c>
      <c r="O45" s="280">
        <f>O49+O52</f>
        <v>248040</v>
      </c>
      <c r="P45" s="280">
        <f>P49+P52</f>
        <v>231600</v>
      </c>
      <c r="Q45" s="279">
        <f>Q49+Q52</f>
        <v>237900</v>
      </c>
    </row>
    <row r="46" spans="1:17" ht="75.75" customHeight="1" x14ac:dyDescent="0.25">
      <c r="A46" s="302"/>
      <c r="B46" s="301"/>
      <c r="C46" s="332"/>
      <c r="D46" s="314" t="s">
        <v>294</v>
      </c>
      <c r="E46" s="313"/>
      <c r="F46" s="313"/>
      <c r="G46" s="313"/>
      <c r="H46" s="313"/>
      <c r="I46" s="312"/>
      <c r="J46" s="270">
        <v>137</v>
      </c>
      <c r="K46" s="269">
        <v>2</v>
      </c>
      <c r="L46" s="269">
        <v>3</v>
      </c>
      <c r="M46" s="290">
        <v>6700000000</v>
      </c>
      <c r="N46" s="267">
        <v>0</v>
      </c>
      <c r="O46" s="266">
        <f>O47</f>
        <v>248040</v>
      </c>
      <c r="P46" s="266">
        <f>P47</f>
        <v>231600</v>
      </c>
      <c r="Q46" s="265">
        <f>Q47</f>
        <v>237900</v>
      </c>
    </row>
    <row r="47" spans="1:17" ht="45.75" customHeight="1" x14ac:dyDescent="0.25">
      <c r="A47" s="302"/>
      <c r="B47" s="301"/>
      <c r="C47" s="300"/>
      <c r="D47" s="350" t="s">
        <v>253</v>
      </c>
      <c r="E47" s="349"/>
      <c r="F47" s="349"/>
      <c r="G47" s="349"/>
      <c r="H47" s="349"/>
      <c r="I47" s="348"/>
      <c r="J47" s="270">
        <v>137</v>
      </c>
      <c r="K47" s="269">
        <v>2</v>
      </c>
      <c r="L47" s="269">
        <v>3</v>
      </c>
      <c r="M47" s="290">
        <v>6720000000</v>
      </c>
      <c r="N47" s="267">
        <v>0</v>
      </c>
      <c r="O47" s="266">
        <f>O49+O52</f>
        <v>248040</v>
      </c>
      <c r="P47" s="266">
        <f>P49+P52</f>
        <v>231600</v>
      </c>
      <c r="Q47" s="265">
        <f>Q49+Q52</f>
        <v>237900</v>
      </c>
    </row>
    <row r="48" spans="1:17" ht="46.5" customHeight="1" x14ac:dyDescent="0.25">
      <c r="A48" s="302"/>
      <c r="B48" s="301"/>
      <c r="C48" s="300"/>
      <c r="D48" s="299"/>
      <c r="E48" s="351"/>
      <c r="F48" s="350" t="s">
        <v>299</v>
      </c>
      <c r="G48" s="349"/>
      <c r="H48" s="349"/>
      <c r="I48" s="348"/>
      <c r="J48" s="307">
        <v>137</v>
      </c>
      <c r="K48" s="306">
        <v>2</v>
      </c>
      <c r="L48" s="306">
        <v>3</v>
      </c>
      <c r="M48" s="290">
        <v>6720051180</v>
      </c>
      <c r="N48" s="305">
        <v>0</v>
      </c>
      <c r="O48" s="266">
        <f>O49+O52</f>
        <v>248040</v>
      </c>
      <c r="P48" s="304">
        <f>P49+P52</f>
        <v>231600</v>
      </c>
      <c r="Q48" s="303">
        <f>Q49+Q52</f>
        <v>237900</v>
      </c>
    </row>
    <row r="49" spans="1:17" ht="30.75" customHeight="1" x14ac:dyDescent="0.25">
      <c r="A49" s="302"/>
      <c r="B49" s="301"/>
      <c r="C49" s="300"/>
      <c r="D49" s="299"/>
      <c r="E49" s="299"/>
      <c r="F49" s="298" t="s">
        <v>251</v>
      </c>
      <c r="G49" s="298"/>
      <c r="H49" s="298"/>
      <c r="I49" s="298"/>
      <c r="J49" s="270">
        <v>137</v>
      </c>
      <c r="K49" s="269">
        <v>2</v>
      </c>
      <c r="L49" s="269">
        <v>3</v>
      </c>
      <c r="M49" s="290">
        <v>6720051180</v>
      </c>
      <c r="N49" s="267" t="s">
        <v>250</v>
      </c>
      <c r="O49" s="266">
        <f>O50+O51</f>
        <v>230149.33000000002</v>
      </c>
      <c r="P49" s="266">
        <f>P50+P51</f>
        <v>230149</v>
      </c>
      <c r="Q49" s="265">
        <f>Q50+Q51</f>
        <v>230149</v>
      </c>
    </row>
    <row r="50" spans="1:17" ht="30" customHeight="1" x14ac:dyDescent="0.25">
      <c r="A50" s="302"/>
      <c r="B50" s="301"/>
      <c r="C50" s="300"/>
      <c r="D50" s="299"/>
      <c r="E50" s="299"/>
      <c r="F50" s="331" t="s">
        <v>298</v>
      </c>
      <c r="G50" s="331"/>
      <c r="H50" s="331"/>
      <c r="I50" s="331"/>
      <c r="J50" s="270">
        <v>137</v>
      </c>
      <c r="K50" s="269">
        <v>2</v>
      </c>
      <c r="L50" s="269">
        <v>3</v>
      </c>
      <c r="M50" s="290">
        <v>6720051180</v>
      </c>
      <c r="N50" s="267">
        <v>121</v>
      </c>
      <c r="O50" s="266">
        <v>176766</v>
      </c>
      <c r="P50" s="266">
        <v>176766</v>
      </c>
      <c r="Q50" s="266">
        <v>176766</v>
      </c>
    </row>
    <row r="51" spans="1:17" ht="59.25" customHeight="1" x14ac:dyDescent="0.25">
      <c r="A51" s="302"/>
      <c r="B51" s="301"/>
      <c r="C51" s="300"/>
      <c r="D51" s="299"/>
      <c r="E51" s="299"/>
      <c r="F51" s="331" t="s">
        <v>297</v>
      </c>
      <c r="G51" s="331"/>
      <c r="H51" s="331"/>
      <c r="I51" s="331"/>
      <c r="J51" s="270">
        <v>137</v>
      </c>
      <c r="K51" s="269">
        <v>2</v>
      </c>
      <c r="L51" s="269">
        <v>3</v>
      </c>
      <c r="M51" s="290">
        <v>6720051180</v>
      </c>
      <c r="N51" s="267">
        <v>129</v>
      </c>
      <c r="O51" s="266">
        <v>53383.33</v>
      </c>
      <c r="P51" s="266">
        <v>53383</v>
      </c>
      <c r="Q51" s="266">
        <v>53383</v>
      </c>
    </row>
    <row r="52" spans="1:17" ht="33" customHeight="1" x14ac:dyDescent="0.25">
      <c r="A52" s="302"/>
      <c r="B52" s="301"/>
      <c r="C52" s="300"/>
      <c r="D52" s="299"/>
      <c r="E52" s="299"/>
      <c r="F52" s="298" t="s">
        <v>233</v>
      </c>
      <c r="G52" s="298"/>
      <c r="H52" s="298"/>
      <c r="I52" s="298"/>
      <c r="J52" s="270">
        <v>137</v>
      </c>
      <c r="K52" s="269">
        <v>2</v>
      </c>
      <c r="L52" s="269">
        <v>3</v>
      </c>
      <c r="M52" s="290">
        <v>6720051180</v>
      </c>
      <c r="N52" s="267" t="s">
        <v>232</v>
      </c>
      <c r="O52" s="266">
        <f>O53</f>
        <v>17890.669999999998</v>
      </c>
      <c r="P52" s="266">
        <f>P53</f>
        <v>1451</v>
      </c>
      <c r="Q52" s="265">
        <f>Q53</f>
        <v>7751</v>
      </c>
    </row>
    <row r="53" spans="1:17" ht="32.25" customHeight="1" x14ac:dyDescent="0.25">
      <c r="A53" s="302"/>
      <c r="B53" s="301"/>
      <c r="C53" s="300"/>
      <c r="D53" s="299"/>
      <c r="E53" s="299"/>
      <c r="F53" s="331" t="s">
        <v>293</v>
      </c>
      <c r="G53" s="331"/>
      <c r="H53" s="331"/>
      <c r="I53" s="331"/>
      <c r="J53" s="270">
        <v>137</v>
      </c>
      <c r="K53" s="269">
        <v>2</v>
      </c>
      <c r="L53" s="269">
        <v>3</v>
      </c>
      <c r="M53" s="290">
        <v>6720051180</v>
      </c>
      <c r="N53" s="267">
        <v>244</v>
      </c>
      <c r="O53" s="266">
        <v>17890.669999999998</v>
      </c>
      <c r="P53" s="266">
        <v>1451</v>
      </c>
      <c r="Q53" s="266">
        <v>7751</v>
      </c>
    </row>
    <row r="54" spans="1:17" ht="46.5" customHeight="1" x14ac:dyDescent="0.25">
      <c r="A54" s="338" t="s">
        <v>249</v>
      </c>
      <c r="B54" s="337"/>
      <c r="C54" s="337"/>
      <c r="D54" s="337"/>
      <c r="E54" s="337"/>
      <c r="F54" s="337"/>
      <c r="G54" s="337"/>
      <c r="H54" s="337"/>
      <c r="I54" s="336"/>
      <c r="J54" s="284">
        <v>137</v>
      </c>
      <c r="K54" s="283">
        <v>3</v>
      </c>
      <c r="L54" s="283">
        <v>0</v>
      </c>
      <c r="M54" s="282">
        <v>0</v>
      </c>
      <c r="N54" s="281">
        <v>0</v>
      </c>
      <c r="O54" s="280">
        <f>O55+O61</f>
        <v>420300</v>
      </c>
      <c r="P54" s="280">
        <f>P55+P61</f>
        <v>420300</v>
      </c>
      <c r="Q54" s="280">
        <f>Q55+Q61</f>
        <v>420600</v>
      </c>
    </row>
    <row r="55" spans="1:17" ht="26.25" customHeight="1" x14ac:dyDescent="0.25">
      <c r="A55" s="302"/>
      <c r="B55" s="301"/>
      <c r="C55" s="335" t="s">
        <v>197</v>
      </c>
      <c r="D55" s="334"/>
      <c r="E55" s="334"/>
      <c r="F55" s="334"/>
      <c r="G55" s="334"/>
      <c r="H55" s="334"/>
      <c r="I55" s="333"/>
      <c r="J55" s="284">
        <v>137</v>
      </c>
      <c r="K55" s="283">
        <v>3</v>
      </c>
      <c r="L55" s="283">
        <v>10</v>
      </c>
      <c r="M55" s="282">
        <v>0</v>
      </c>
      <c r="N55" s="281">
        <v>0</v>
      </c>
      <c r="O55" s="280">
        <f>O57</f>
        <v>390300</v>
      </c>
      <c r="P55" s="320">
        <f>P57</f>
        <v>390300</v>
      </c>
      <c r="Q55" s="320">
        <f>Q57</f>
        <v>390600</v>
      </c>
    </row>
    <row r="56" spans="1:17" ht="76.5" customHeight="1" x14ac:dyDescent="0.25">
      <c r="A56" s="302"/>
      <c r="B56" s="301"/>
      <c r="C56" s="332"/>
      <c r="D56" s="314" t="s">
        <v>294</v>
      </c>
      <c r="E56" s="313"/>
      <c r="F56" s="313"/>
      <c r="G56" s="313"/>
      <c r="H56" s="313"/>
      <c r="I56" s="312"/>
      <c r="J56" s="270">
        <v>137</v>
      </c>
      <c r="K56" s="269">
        <v>3</v>
      </c>
      <c r="L56" s="269">
        <v>10</v>
      </c>
      <c r="M56" s="290">
        <v>6700000000</v>
      </c>
      <c r="N56" s="267">
        <v>0</v>
      </c>
      <c r="O56" s="266">
        <f>O57</f>
        <v>390300</v>
      </c>
      <c r="P56" s="304">
        <f>P57</f>
        <v>390300</v>
      </c>
      <c r="Q56" s="304">
        <f>Q57</f>
        <v>390600</v>
      </c>
    </row>
    <row r="57" spans="1:17" ht="45" customHeight="1" x14ac:dyDescent="0.25">
      <c r="A57" s="302"/>
      <c r="B57" s="301"/>
      <c r="C57" s="300"/>
      <c r="D57" s="314" t="s">
        <v>248</v>
      </c>
      <c r="E57" s="313"/>
      <c r="F57" s="313"/>
      <c r="G57" s="313"/>
      <c r="H57" s="313"/>
      <c r="I57" s="312"/>
      <c r="J57" s="270">
        <v>137</v>
      </c>
      <c r="K57" s="269">
        <v>3</v>
      </c>
      <c r="L57" s="269">
        <v>10</v>
      </c>
      <c r="M57" s="290">
        <v>6730000000</v>
      </c>
      <c r="N57" s="267">
        <v>0</v>
      </c>
      <c r="O57" s="266">
        <f>O58</f>
        <v>390300</v>
      </c>
      <c r="P57" s="304">
        <f>P58</f>
        <v>390300</v>
      </c>
      <c r="Q57" s="304">
        <f>Q58</f>
        <v>390600</v>
      </c>
    </row>
    <row r="58" spans="1:17" ht="60" customHeight="1" x14ac:dyDescent="0.25">
      <c r="A58" s="302"/>
      <c r="B58" s="301"/>
      <c r="C58" s="300"/>
      <c r="D58" s="347"/>
      <c r="E58" s="314" t="s">
        <v>296</v>
      </c>
      <c r="F58" s="313"/>
      <c r="G58" s="313"/>
      <c r="H58" s="313"/>
      <c r="I58" s="312"/>
      <c r="J58" s="270">
        <v>137</v>
      </c>
      <c r="K58" s="269">
        <v>3</v>
      </c>
      <c r="L58" s="269">
        <v>10</v>
      </c>
      <c r="M58" s="290">
        <v>6730095020</v>
      </c>
      <c r="N58" s="267">
        <v>0</v>
      </c>
      <c r="O58" s="266">
        <f>O59</f>
        <v>390300</v>
      </c>
      <c r="P58" s="304">
        <f>P59</f>
        <v>390300</v>
      </c>
      <c r="Q58" s="304">
        <f>Q59</f>
        <v>390600</v>
      </c>
    </row>
    <row r="59" spans="1:17" ht="33" customHeight="1" x14ac:dyDescent="0.25">
      <c r="A59" s="302"/>
      <c r="B59" s="301"/>
      <c r="C59" s="300"/>
      <c r="D59" s="299"/>
      <c r="E59" s="299"/>
      <c r="F59" s="298" t="s">
        <v>233</v>
      </c>
      <c r="G59" s="298"/>
      <c r="H59" s="298"/>
      <c r="I59" s="298"/>
      <c r="J59" s="270">
        <v>137</v>
      </c>
      <c r="K59" s="269">
        <v>3</v>
      </c>
      <c r="L59" s="269">
        <v>10</v>
      </c>
      <c r="M59" s="290">
        <v>6730095020</v>
      </c>
      <c r="N59" s="267" t="s">
        <v>232</v>
      </c>
      <c r="O59" s="266">
        <f>O60</f>
        <v>390300</v>
      </c>
      <c r="P59" s="304">
        <f>P60</f>
        <v>390300</v>
      </c>
      <c r="Q59" s="304">
        <f>Q60</f>
        <v>390600</v>
      </c>
    </row>
    <row r="60" spans="1:17" ht="31.5" customHeight="1" x14ac:dyDescent="0.25">
      <c r="A60" s="302"/>
      <c r="B60" s="301"/>
      <c r="C60" s="300"/>
      <c r="D60" s="299"/>
      <c r="E60" s="299"/>
      <c r="F60" s="331" t="s">
        <v>293</v>
      </c>
      <c r="G60" s="331"/>
      <c r="H60" s="331"/>
      <c r="I60" s="331"/>
      <c r="J60" s="270">
        <v>137</v>
      </c>
      <c r="K60" s="269">
        <v>3</v>
      </c>
      <c r="L60" s="269">
        <v>10</v>
      </c>
      <c r="M60" s="290">
        <v>6730095020</v>
      </c>
      <c r="N60" s="305">
        <v>244</v>
      </c>
      <c r="O60" s="266">
        <v>390300</v>
      </c>
      <c r="P60" s="266">
        <v>390300</v>
      </c>
      <c r="Q60" s="266">
        <v>390600</v>
      </c>
    </row>
    <row r="61" spans="1:17" ht="51" customHeight="1" x14ac:dyDescent="0.25">
      <c r="A61" s="302"/>
      <c r="B61" s="301"/>
      <c r="C61" s="300"/>
      <c r="D61" s="299"/>
      <c r="E61" s="299"/>
      <c r="F61" s="346" t="s">
        <v>195</v>
      </c>
      <c r="G61" s="345"/>
      <c r="H61" s="345"/>
      <c r="I61" s="344"/>
      <c r="J61" s="284">
        <v>137</v>
      </c>
      <c r="K61" s="283">
        <v>3</v>
      </c>
      <c r="L61" s="283">
        <v>14</v>
      </c>
      <c r="M61" s="282">
        <v>0</v>
      </c>
      <c r="N61" s="281">
        <v>0</v>
      </c>
      <c r="O61" s="280">
        <f>O63</f>
        <v>30000</v>
      </c>
      <c r="P61" s="280">
        <f>P63</f>
        <v>30000</v>
      </c>
      <c r="Q61" s="280">
        <f>Q63</f>
        <v>30000</v>
      </c>
    </row>
    <row r="62" spans="1:17" ht="81.75" customHeight="1" x14ac:dyDescent="0.25">
      <c r="A62" s="302"/>
      <c r="B62" s="301"/>
      <c r="C62" s="300"/>
      <c r="D62" s="299"/>
      <c r="E62" s="299"/>
      <c r="F62" s="311" t="s">
        <v>294</v>
      </c>
      <c r="G62" s="343"/>
      <c r="H62" s="343"/>
      <c r="I62" s="342"/>
      <c r="J62" s="270">
        <v>137</v>
      </c>
      <c r="K62" s="269">
        <v>3</v>
      </c>
      <c r="L62" s="269">
        <v>14</v>
      </c>
      <c r="M62" s="290">
        <v>6700000000</v>
      </c>
      <c r="N62" s="267">
        <v>0</v>
      </c>
      <c r="O62" s="266">
        <f>O63</f>
        <v>30000</v>
      </c>
      <c r="P62" s="266">
        <f>P63</f>
        <v>30000</v>
      </c>
      <c r="Q62" s="266">
        <f>Q63</f>
        <v>30000</v>
      </c>
    </row>
    <row r="63" spans="1:17" ht="62.25" customHeight="1" x14ac:dyDescent="0.25">
      <c r="A63" s="302"/>
      <c r="B63" s="301"/>
      <c r="C63" s="300"/>
      <c r="D63" s="299"/>
      <c r="E63" s="299"/>
      <c r="F63" s="341" t="s">
        <v>246</v>
      </c>
      <c r="G63" s="340"/>
      <c r="H63" s="340"/>
      <c r="I63" s="339"/>
      <c r="J63" s="270">
        <v>137</v>
      </c>
      <c r="K63" s="269">
        <v>3</v>
      </c>
      <c r="L63" s="269">
        <v>14</v>
      </c>
      <c r="M63" s="290">
        <v>6740000000</v>
      </c>
      <c r="N63" s="267">
        <v>0</v>
      </c>
      <c r="O63" s="266">
        <f>O64</f>
        <v>30000</v>
      </c>
      <c r="P63" s="266">
        <f>P64</f>
        <v>30000</v>
      </c>
      <c r="Q63" s="266">
        <f>Q64</f>
        <v>30000</v>
      </c>
    </row>
    <row r="64" spans="1:17" ht="31.5" customHeight="1" x14ac:dyDescent="0.25">
      <c r="A64" s="302"/>
      <c r="B64" s="301"/>
      <c r="C64" s="300"/>
      <c r="D64" s="299"/>
      <c r="E64" s="299"/>
      <c r="F64" s="341" t="s">
        <v>245</v>
      </c>
      <c r="G64" s="340"/>
      <c r="H64" s="340"/>
      <c r="I64" s="339"/>
      <c r="J64" s="270">
        <v>137</v>
      </c>
      <c r="K64" s="269">
        <v>3</v>
      </c>
      <c r="L64" s="269">
        <v>14</v>
      </c>
      <c r="M64" s="290">
        <v>6740020040</v>
      </c>
      <c r="N64" s="267">
        <v>0</v>
      </c>
      <c r="O64" s="266">
        <f>O65</f>
        <v>30000</v>
      </c>
      <c r="P64" s="266">
        <f>P65</f>
        <v>30000</v>
      </c>
      <c r="Q64" s="266">
        <f>Q65</f>
        <v>30000</v>
      </c>
    </row>
    <row r="65" spans="1:17" ht="49.5" customHeight="1" x14ac:dyDescent="0.25">
      <c r="A65" s="302"/>
      <c r="B65" s="301"/>
      <c r="C65" s="300"/>
      <c r="D65" s="299"/>
      <c r="E65" s="299"/>
      <c r="F65" s="311" t="s">
        <v>244</v>
      </c>
      <c r="G65" s="310"/>
      <c r="H65" s="310"/>
      <c r="I65" s="309"/>
      <c r="J65" s="270">
        <v>137</v>
      </c>
      <c r="K65" s="269">
        <v>3</v>
      </c>
      <c r="L65" s="269">
        <v>14</v>
      </c>
      <c r="M65" s="290">
        <v>6740020040</v>
      </c>
      <c r="N65" s="267">
        <v>240</v>
      </c>
      <c r="O65" s="266">
        <f>O66</f>
        <v>30000</v>
      </c>
      <c r="P65" s="266">
        <f>P66</f>
        <v>30000</v>
      </c>
      <c r="Q65" s="266">
        <f>Q66</f>
        <v>30000</v>
      </c>
    </row>
    <row r="66" spans="1:17" ht="31.5" customHeight="1" x14ac:dyDescent="0.25">
      <c r="A66" s="302"/>
      <c r="B66" s="301"/>
      <c r="C66" s="300"/>
      <c r="D66" s="299"/>
      <c r="E66" s="299"/>
      <c r="F66" s="311" t="s">
        <v>293</v>
      </c>
      <c r="G66" s="310"/>
      <c r="H66" s="310"/>
      <c r="I66" s="309"/>
      <c r="J66" s="270">
        <v>137</v>
      </c>
      <c r="K66" s="269">
        <v>3</v>
      </c>
      <c r="L66" s="269">
        <v>14</v>
      </c>
      <c r="M66" s="290">
        <v>6740020040</v>
      </c>
      <c r="N66" s="267">
        <v>244</v>
      </c>
      <c r="O66" s="266">
        <v>30000</v>
      </c>
      <c r="P66" s="266">
        <v>30000</v>
      </c>
      <c r="Q66" s="265">
        <v>30000</v>
      </c>
    </row>
    <row r="67" spans="1:17" ht="15" customHeight="1" x14ac:dyDescent="0.25">
      <c r="A67" s="338" t="s">
        <v>243</v>
      </c>
      <c r="B67" s="337"/>
      <c r="C67" s="337"/>
      <c r="D67" s="337"/>
      <c r="E67" s="337"/>
      <c r="F67" s="337"/>
      <c r="G67" s="337"/>
      <c r="H67" s="337"/>
      <c r="I67" s="336"/>
      <c r="J67" s="284">
        <v>137</v>
      </c>
      <c r="K67" s="283">
        <v>4</v>
      </c>
      <c r="L67" s="283">
        <v>0</v>
      </c>
      <c r="M67" s="282">
        <v>0</v>
      </c>
      <c r="N67" s="281">
        <v>0</v>
      </c>
      <c r="O67" s="280">
        <f>O68</f>
        <v>1975000</v>
      </c>
      <c r="P67" s="280">
        <f>P68</f>
        <v>1123000</v>
      </c>
      <c r="Q67" s="280">
        <f>Q68</f>
        <v>1256000</v>
      </c>
    </row>
    <row r="68" spans="1:17" ht="17.25" customHeight="1" x14ac:dyDescent="0.25">
      <c r="A68" s="302"/>
      <c r="B68" s="301"/>
      <c r="C68" s="335" t="s">
        <v>191</v>
      </c>
      <c r="D68" s="334"/>
      <c r="E68" s="334"/>
      <c r="F68" s="334"/>
      <c r="G68" s="334"/>
      <c r="H68" s="334"/>
      <c r="I68" s="333"/>
      <c r="J68" s="284">
        <v>137</v>
      </c>
      <c r="K68" s="283">
        <v>4</v>
      </c>
      <c r="L68" s="283">
        <v>9</v>
      </c>
      <c r="M68" s="282">
        <v>0</v>
      </c>
      <c r="N68" s="281">
        <v>0</v>
      </c>
      <c r="O68" s="280">
        <f>O70</f>
        <v>1975000</v>
      </c>
      <c r="P68" s="280">
        <f>P70</f>
        <v>1123000</v>
      </c>
      <c r="Q68" s="279">
        <f>Q70</f>
        <v>1256000</v>
      </c>
    </row>
    <row r="69" spans="1:17" ht="78" customHeight="1" x14ac:dyDescent="0.25">
      <c r="A69" s="302"/>
      <c r="B69" s="301"/>
      <c r="C69" s="332"/>
      <c r="D69" s="314" t="s">
        <v>294</v>
      </c>
      <c r="E69" s="313"/>
      <c r="F69" s="313"/>
      <c r="G69" s="313"/>
      <c r="H69" s="313"/>
      <c r="I69" s="312"/>
      <c r="J69" s="270">
        <v>137</v>
      </c>
      <c r="K69" s="269">
        <v>4</v>
      </c>
      <c r="L69" s="269">
        <v>9</v>
      </c>
      <c r="M69" s="290">
        <v>6700000000</v>
      </c>
      <c r="N69" s="267">
        <v>0</v>
      </c>
      <c r="O69" s="266">
        <f>O70</f>
        <v>1975000</v>
      </c>
      <c r="P69" s="266">
        <f>P70</f>
        <v>1123000</v>
      </c>
      <c r="Q69" s="265">
        <f>Q70</f>
        <v>1256000</v>
      </c>
    </row>
    <row r="70" spans="1:17" ht="45" customHeight="1" x14ac:dyDescent="0.25">
      <c r="A70" s="302"/>
      <c r="B70" s="301"/>
      <c r="C70" s="300"/>
      <c r="D70" s="314" t="s">
        <v>242</v>
      </c>
      <c r="E70" s="313"/>
      <c r="F70" s="313"/>
      <c r="G70" s="313"/>
      <c r="H70" s="313"/>
      <c r="I70" s="312"/>
      <c r="J70" s="270">
        <v>137</v>
      </c>
      <c r="K70" s="269">
        <v>4</v>
      </c>
      <c r="L70" s="269">
        <v>9</v>
      </c>
      <c r="M70" s="290">
        <v>6750000000</v>
      </c>
      <c r="N70" s="267">
        <v>0</v>
      </c>
      <c r="O70" s="266">
        <f>O71</f>
        <v>1975000</v>
      </c>
      <c r="P70" s="266">
        <f>P71</f>
        <v>1123000</v>
      </c>
      <c r="Q70" s="265">
        <f>Q71</f>
        <v>1256000</v>
      </c>
    </row>
    <row r="71" spans="1:17" ht="44.25" customHeight="1" x14ac:dyDescent="0.25">
      <c r="A71" s="302"/>
      <c r="B71" s="301"/>
      <c r="C71" s="300"/>
      <c r="D71" s="314" t="s">
        <v>241</v>
      </c>
      <c r="E71" s="313"/>
      <c r="F71" s="313"/>
      <c r="G71" s="313"/>
      <c r="H71" s="313"/>
      <c r="I71" s="312"/>
      <c r="J71" s="270">
        <v>137</v>
      </c>
      <c r="K71" s="269">
        <v>4</v>
      </c>
      <c r="L71" s="269">
        <v>9</v>
      </c>
      <c r="M71" s="290">
        <v>6750095280</v>
      </c>
      <c r="N71" s="267">
        <v>0</v>
      </c>
      <c r="O71" s="266">
        <f>O72</f>
        <v>1975000</v>
      </c>
      <c r="P71" s="266">
        <f>P72</f>
        <v>1123000</v>
      </c>
      <c r="Q71" s="265">
        <f>Q72</f>
        <v>1256000</v>
      </c>
    </row>
    <row r="72" spans="1:17" ht="32.25" customHeight="1" x14ac:dyDescent="0.25">
      <c r="A72" s="302"/>
      <c r="B72" s="301"/>
      <c r="C72" s="300"/>
      <c r="D72" s="299"/>
      <c r="E72" s="299"/>
      <c r="F72" s="298" t="s">
        <v>233</v>
      </c>
      <c r="G72" s="298"/>
      <c r="H72" s="298"/>
      <c r="I72" s="298"/>
      <c r="J72" s="270">
        <v>137</v>
      </c>
      <c r="K72" s="269">
        <v>4</v>
      </c>
      <c r="L72" s="269">
        <v>9</v>
      </c>
      <c r="M72" s="290">
        <v>6750095280</v>
      </c>
      <c r="N72" s="267" t="s">
        <v>232</v>
      </c>
      <c r="O72" s="266">
        <f>O73</f>
        <v>1975000</v>
      </c>
      <c r="P72" s="266">
        <f>P73</f>
        <v>1123000</v>
      </c>
      <c r="Q72" s="265">
        <f>Q73</f>
        <v>1256000</v>
      </c>
    </row>
    <row r="73" spans="1:17" ht="34.5" customHeight="1" x14ac:dyDescent="0.25">
      <c r="A73" s="302"/>
      <c r="B73" s="301"/>
      <c r="C73" s="300"/>
      <c r="D73" s="299"/>
      <c r="E73" s="331" t="s">
        <v>293</v>
      </c>
      <c r="F73" s="331"/>
      <c r="G73" s="331"/>
      <c r="H73" s="331"/>
      <c r="I73" s="331"/>
      <c r="J73" s="270">
        <v>137</v>
      </c>
      <c r="K73" s="269">
        <v>4</v>
      </c>
      <c r="L73" s="269">
        <v>9</v>
      </c>
      <c r="M73" s="290">
        <v>6750095280</v>
      </c>
      <c r="N73" s="267">
        <v>244</v>
      </c>
      <c r="O73" s="266">
        <v>1975000</v>
      </c>
      <c r="P73" s="266">
        <v>1123000</v>
      </c>
      <c r="Q73" s="265">
        <v>1256000</v>
      </c>
    </row>
    <row r="74" spans="1:17" ht="31.5" customHeight="1" x14ac:dyDescent="0.25">
      <c r="A74" s="338" t="s">
        <v>240</v>
      </c>
      <c r="B74" s="337"/>
      <c r="C74" s="337"/>
      <c r="D74" s="337"/>
      <c r="E74" s="337"/>
      <c r="F74" s="337"/>
      <c r="G74" s="337"/>
      <c r="H74" s="337"/>
      <c r="I74" s="336"/>
      <c r="J74" s="284">
        <v>137</v>
      </c>
      <c r="K74" s="283">
        <v>5</v>
      </c>
      <c r="L74" s="283">
        <v>0</v>
      </c>
      <c r="M74" s="282">
        <v>0</v>
      </c>
      <c r="N74" s="281">
        <v>0</v>
      </c>
      <c r="O74" s="280">
        <f>O75</f>
        <v>2676955.17</v>
      </c>
      <c r="P74" s="280">
        <f>P75</f>
        <v>2982160</v>
      </c>
      <c r="Q74" s="279">
        <f>Q75</f>
        <v>2547760</v>
      </c>
    </row>
    <row r="75" spans="1:17" ht="21.75" customHeight="1" x14ac:dyDescent="0.25">
      <c r="A75" s="302"/>
      <c r="B75" s="301"/>
      <c r="C75" s="335" t="s">
        <v>181</v>
      </c>
      <c r="D75" s="334"/>
      <c r="E75" s="334"/>
      <c r="F75" s="334"/>
      <c r="G75" s="334"/>
      <c r="H75" s="334"/>
      <c r="I75" s="333"/>
      <c r="J75" s="284">
        <v>137</v>
      </c>
      <c r="K75" s="283">
        <v>5</v>
      </c>
      <c r="L75" s="283">
        <v>3</v>
      </c>
      <c r="M75" s="282">
        <v>0</v>
      </c>
      <c r="N75" s="281">
        <v>0</v>
      </c>
      <c r="O75" s="280">
        <f>O77</f>
        <v>2676955.17</v>
      </c>
      <c r="P75" s="280">
        <f>P77</f>
        <v>2982160</v>
      </c>
      <c r="Q75" s="279">
        <f>Q77</f>
        <v>2547760</v>
      </c>
    </row>
    <row r="76" spans="1:17" ht="80.25" customHeight="1" x14ac:dyDescent="0.25">
      <c r="A76" s="302"/>
      <c r="B76" s="301"/>
      <c r="C76" s="332"/>
      <c r="D76" s="314" t="s">
        <v>294</v>
      </c>
      <c r="E76" s="313"/>
      <c r="F76" s="313"/>
      <c r="G76" s="313"/>
      <c r="H76" s="313"/>
      <c r="I76" s="312"/>
      <c r="J76" s="270">
        <v>137</v>
      </c>
      <c r="K76" s="269">
        <v>5</v>
      </c>
      <c r="L76" s="269">
        <v>3</v>
      </c>
      <c r="M76" s="268">
        <v>6700000000</v>
      </c>
      <c r="N76" s="267">
        <v>0</v>
      </c>
      <c r="O76" s="266">
        <f>O78</f>
        <v>2676955.17</v>
      </c>
      <c r="P76" s="266">
        <f>P78</f>
        <v>2982160</v>
      </c>
      <c r="Q76" s="265">
        <f>Q78</f>
        <v>2547760</v>
      </c>
    </row>
    <row r="77" spans="1:17" ht="46.5" customHeight="1" x14ac:dyDescent="0.25">
      <c r="A77" s="302"/>
      <c r="B77" s="301"/>
      <c r="C77" s="300"/>
      <c r="D77" s="314" t="s">
        <v>239</v>
      </c>
      <c r="E77" s="313"/>
      <c r="F77" s="313"/>
      <c r="G77" s="313"/>
      <c r="H77" s="313"/>
      <c r="I77" s="312"/>
      <c r="J77" s="270">
        <v>137</v>
      </c>
      <c r="K77" s="269">
        <v>5</v>
      </c>
      <c r="L77" s="269">
        <v>3</v>
      </c>
      <c r="M77" s="290">
        <v>6760000000</v>
      </c>
      <c r="N77" s="267">
        <v>0</v>
      </c>
      <c r="O77" s="266">
        <f>O78</f>
        <v>2676955.17</v>
      </c>
      <c r="P77" s="266">
        <f>P78</f>
        <v>2982160</v>
      </c>
      <c r="Q77" s="265">
        <f>Q78</f>
        <v>2547760</v>
      </c>
    </row>
    <row r="78" spans="1:17" ht="48" customHeight="1" x14ac:dyDescent="0.25">
      <c r="A78" s="302"/>
      <c r="B78" s="301"/>
      <c r="C78" s="300"/>
      <c r="D78" s="315"/>
      <c r="E78" s="314" t="s">
        <v>295</v>
      </c>
      <c r="F78" s="313"/>
      <c r="G78" s="313"/>
      <c r="H78" s="313"/>
      <c r="I78" s="312"/>
      <c r="J78" s="270">
        <v>137</v>
      </c>
      <c r="K78" s="269">
        <v>5</v>
      </c>
      <c r="L78" s="269">
        <v>3</v>
      </c>
      <c r="M78" s="290">
        <v>6760095310</v>
      </c>
      <c r="N78" s="267">
        <v>0</v>
      </c>
      <c r="O78" s="266">
        <f>O79</f>
        <v>2676955.17</v>
      </c>
      <c r="P78" s="266">
        <f>P79</f>
        <v>2982160</v>
      </c>
      <c r="Q78" s="265">
        <f>Q79</f>
        <v>2547760</v>
      </c>
    </row>
    <row r="79" spans="1:17" ht="36.75" customHeight="1" x14ac:dyDescent="0.25">
      <c r="A79" s="302"/>
      <c r="B79" s="301"/>
      <c r="C79" s="300"/>
      <c r="D79" s="299"/>
      <c r="E79" s="299"/>
      <c r="F79" s="298" t="s">
        <v>233</v>
      </c>
      <c r="G79" s="298"/>
      <c r="H79" s="298"/>
      <c r="I79" s="298"/>
      <c r="J79" s="270">
        <v>137</v>
      </c>
      <c r="K79" s="269">
        <v>5</v>
      </c>
      <c r="L79" s="269">
        <v>3</v>
      </c>
      <c r="M79" s="290">
        <v>6760095310</v>
      </c>
      <c r="N79" s="267" t="s">
        <v>232</v>
      </c>
      <c r="O79" s="266">
        <f>O80</f>
        <v>2676955.17</v>
      </c>
      <c r="P79" s="266">
        <f>P80</f>
        <v>2982160</v>
      </c>
      <c r="Q79" s="265">
        <f>Q80</f>
        <v>2547760</v>
      </c>
    </row>
    <row r="80" spans="1:17" ht="32.25" customHeight="1" x14ac:dyDescent="0.25">
      <c r="A80" s="302"/>
      <c r="B80" s="301"/>
      <c r="C80" s="300"/>
      <c r="D80" s="299"/>
      <c r="E80" s="299"/>
      <c r="F80" s="331" t="s">
        <v>293</v>
      </c>
      <c r="G80" s="331"/>
      <c r="H80" s="331"/>
      <c r="I80" s="331"/>
      <c r="J80" s="270">
        <v>137</v>
      </c>
      <c r="K80" s="269">
        <v>5</v>
      </c>
      <c r="L80" s="269">
        <v>3</v>
      </c>
      <c r="M80" s="290">
        <v>6760095310</v>
      </c>
      <c r="N80" s="267">
        <v>244</v>
      </c>
      <c r="O80" s="266">
        <v>2676955.17</v>
      </c>
      <c r="P80" s="266">
        <v>2982160</v>
      </c>
      <c r="Q80" s="265">
        <v>2547760</v>
      </c>
    </row>
    <row r="81" spans="1:17" ht="15" customHeight="1" x14ac:dyDescent="0.25">
      <c r="A81" s="330" t="s">
        <v>237</v>
      </c>
      <c r="B81" s="329"/>
      <c r="C81" s="329"/>
      <c r="D81" s="329"/>
      <c r="E81" s="329"/>
      <c r="F81" s="329"/>
      <c r="G81" s="329"/>
      <c r="H81" s="329"/>
      <c r="I81" s="328"/>
      <c r="J81" s="324">
        <v>137</v>
      </c>
      <c r="K81" s="323">
        <v>8</v>
      </c>
      <c r="L81" s="323">
        <v>0</v>
      </c>
      <c r="M81" s="322">
        <v>0</v>
      </c>
      <c r="N81" s="321">
        <v>0</v>
      </c>
      <c r="O81" s="280">
        <f>O82</f>
        <v>2639904.1</v>
      </c>
      <c r="P81" s="320">
        <f>P82</f>
        <v>2619200</v>
      </c>
      <c r="Q81" s="319">
        <f>Q82</f>
        <v>2629200</v>
      </c>
    </row>
    <row r="82" spans="1:17" ht="15" customHeight="1" x14ac:dyDescent="0.25">
      <c r="A82" s="318"/>
      <c r="B82" s="317"/>
      <c r="C82" s="327" t="s">
        <v>177</v>
      </c>
      <c r="D82" s="326"/>
      <c r="E82" s="326"/>
      <c r="F82" s="326"/>
      <c r="G82" s="326"/>
      <c r="H82" s="326"/>
      <c r="I82" s="325"/>
      <c r="J82" s="324">
        <v>137</v>
      </c>
      <c r="K82" s="323">
        <v>8</v>
      </c>
      <c r="L82" s="323">
        <v>1</v>
      </c>
      <c r="M82" s="322">
        <v>0</v>
      </c>
      <c r="N82" s="321">
        <v>0</v>
      </c>
      <c r="O82" s="280">
        <f>O83</f>
        <v>2639904.1</v>
      </c>
      <c r="P82" s="320">
        <f>P83</f>
        <v>2619200</v>
      </c>
      <c r="Q82" s="319">
        <f>Q83</f>
        <v>2629200</v>
      </c>
    </row>
    <row r="83" spans="1:17" ht="78" customHeight="1" x14ac:dyDescent="0.25">
      <c r="A83" s="318"/>
      <c r="B83" s="317"/>
      <c r="C83" s="316"/>
      <c r="D83" s="314" t="s">
        <v>294</v>
      </c>
      <c r="E83" s="313"/>
      <c r="F83" s="313"/>
      <c r="G83" s="313"/>
      <c r="H83" s="313"/>
      <c r="I83" s="312"/>
      <c r="J83" s="270">
        <v>137</v>
      </c>
      <c r="K83" s="269">
        <v>8</v>
      </c>
      <c r="L83" s="269">
        <v>1</v>
      </c>
      <c r="M83" s="290">
        <v>6700000000</v>
      </c>
      <c r="N83" s="267">
        <v>0</v>
      </c>
      <c r="O83" s="266">
        <f>O84</f>
        <v>2639904.1</v>
      </c>
      <c r="P83" s="266">
        <f>P84</f>
        <v>2619200</v>
      </c>
      <c r="Q83" s="265">
        <f>Q84</f>
        <v>2629200</v>
      </c>
    </row>
    <row r="84" spans="1:17" ht="45" customHeight="1" x14ac:dyDescent="0.25">
      <c r="A84" s="302"/>
      <c r="B84" s="301"/>
      <c r="C84" s="300"/>
      <c r="D84" s="314" t="s">
        <v>236</v>
      </c>
      <c r="E84" s="313"/>
      <c r="F84" s="313"/>
      <c r="G84" s="313"/>
      <c r="H84" s="313"/>
      <c r="I84" s="312"/>
      <c r="J84" s="270">
        <v>137</v>
      </c>
      <c r="K84" s="269">
        <v>8</v>
      </c>
      <c r="L84" s="269">
        <v>1</v>
      </c>
      <c r="M84" s="290">
        <v>6770000000</v>
      </c>
      <c r="N84" s="267">
        <v>0</v>
      </c>
      <c r="O84" s="266">
        <f>O85+O88</f>
        <v>2639904.1</v>
      </c>
      <c r="P84" s="266">
        <f>P85+P88</f>
        <v>2619200</v>
      </c>
      <c r="Q84" s="265">
        <f>Q85+Q88</f>
        <v>2629200</v>
      </c>
    </row>
    <row r="85" spans="1:17" ht="61.5" customHeight="1" x14ac:dyDescent="0.25">
      <c r="A85" s="302"/>
      <c r="B85" s="301"/>
      <c r="C85" s="300"/>
      <c r="D85" s="315"/>
      <c r="E85" s="314" t="s">
        <v>234</v>
      </c>
      <c r="F85" s="313"/>
      <c r="G85" s="313"/>
      <c r="H85" s="313"/>
      <c r="I85" s="312"/>
      <c r="J85" s="270">
        <v>137</v>
      </c>
      <c r="K85" s="269">
        <v>8</v>
      </c>
      <c r="L85" s="269">
        <v>1</v>
      </c>
      <c r="M85" s="290">
        <v>6770095220</v>
      </c>
      <c r="N85" s="267">
        <v>0</v>
      </c>
      <c r="O85" s="266">
        <f>O87</f>
        <v>630704.1</v>
      </c>
      <c r="P85" s="266">
        <v>610000</v>
      </c>
      <c r="Q85" s="265">
        <v>620000</v>
      </c>
    </row>
    <row r="86" spans="1:17" ht="30.75" customHeight="1" x14ac:dyDescent="0.25">
      <c r="A86" s="302"/>
      <c r="B86" s="301"/>
      <c r="C86" s="300"/>
      <c r="D86" s="299"/>
      <c r="E86" s="299"/>
      <c r="F86" s="311" t="s">
        <v>233</v>
      </c>
      <c r="G86" s="310"/>
      <c r="H86" s="310"/>
      <c r="I86" s="309"/>
      <c r="J86" s="270">
        <v>137</v>
      </c>
      <c r="K86" s="269">
        <v>8</v>
      </c>
      <c r="L86" s="269">
        <v>1</v>
      </c>
      <c r="M86" s="290">
        <v>6770095220</v>
      </c>
      <c r="N86" s="267">
        <v>240</v>
      </c>
      <c r="O86" s="266">
        <f>O87</f>
        <v>630704.1</v>
      </c>
      <c r="P86" s="266">
        <f>P87</f>
        <v>610000</v>
      </c>
      <c r="Q86" s="266">
        <f>Q87</f>
        <v>620000</v>
      </c>
    </row>
    <row r="87" spans="1:17" ht="30" customHeight="1" x14ac:dyDescent="0.25">
      <c r="A87" s="302"/>
      <c r="B87" s="301"/>
      <c r="C87" s="300"/>
      <c r="D87" s="299"/>
      <c r="E87" s="299"/>
      <c r="F87" s="308" t="s">
        <v>293</v>
      </c>
      <c r="G87" s="308"/>
      <c r="H87" s="308"/>
      <c r="I87" s="308"/>
      <c r="J87" s="307">
        <v>137</v>
      </c>
      <c r="K87" s="306">
        <v>8</v>
      </c>
      <c r="L87" s="306">
        <v>1</v>
      </c>
      <c r="M87" s="290">
        <v>6770095220</v>
      </c>
      <c r="N87" s="305">
        <v>244</v>
      </c>
      <c r="O87" s="266">
        <v>630704.1</v>
      </c>
      <c r="P87" s="304">
        <v>610000</v>
      </c>
      <c r="Q87" s="303">
        <v>620000</v>
      </c>
    </row>
    <row r="88" spans="1:17" ht="58.5" customHeight="1" x14ac:dyDescent="0.25">
      <c r="A88" s="302"/>
      <c r="B88" s="301"/>
      <c r="C88" s="300"/>
      <c r="D88" s="299"/>
      <c r="E88" s="299"/>
      <c r="F88" s="298" t="s">
        <v>292</v>
      </c>
      <c r="G88" s="298"/>
      <c r="H88" s="298"/>
      <c r="I88" s="298"/>
      <c r="J88" s="270">
        <v>137</v>
      </c>
      <c r="K88" s="269">
        <v>8</v>
      </c>
      <c r="L88" s="269">
        <v>1</v>
      </c>
      <c r="M88" s="290">
        <v>6770075080</v>
      </c>
      <c r="N88" s="267">
        <v>0</v>
      </c>
      <c r="O88" s="266">
        <f>O89</f>
        <v>2009200</v>
      </c>
      <c r="P88" s="266">
        <f>P89</f>
        <v>2009200</v>
      </c>
      <c r="Q88" s="266">
        <f>Q89</f>
        <v>2009200</v>
      </c>
    </row>
    <row r="89" spans="1:17" ht="21.75" customHeight="1" x14ac:dyDescent="0.25">
      <c r="A89" s="297"/>
      <c r="B89" s="296"/>
      <c r="C89" s="295"/>
      <c r="D89" s="294"/>
      <c r="E89" s="294"/>
      <c r="F89" s="293" t="s">
        <v>56</v>
      </c>
      <c r="G89" s="292"/>
      <c r="H89" s="292"/>
      <c r="I89" s="291"/>
      <c r="J89" s="270">
        <v>137</v>
      </c>
      <c r="K89" s="269">
        <v>8</v>
      </c>
      <c r="L89" s="269">
        <v>1</v>
      </c>
      <c r="M89" s="290">
        <v>6770075080</v>
      </c>
      <c r="N89" s="267">
        <v>540</v>
      </c>
      <c r="O89" s="266">
        <v>2009200</v>
      </c>
      <c r="P89" s="266">
        <v>2009200</v>
      </c>
      <c r="Q89" s="266">
        <v>2009200</v>
      </c>
    </row>
    <row r="90" spans="1:17" ht="18" customHeight="1" x14ac:dyDescent="0.25">
      <c r="A90" s="289" t="s">
        <v>175</v>
      </c>
      <c r="B90" s="287"/>
      <c r="C90" s="287"/>
      <c r="D90" s="287"/>
      <c r="E90" s="287"/>
      <c r="F90" s="287"/>
      <c r="G90" s="287"/>
      <c r="H90" s="287"/>
      <c r="I90" s="288"/>
      <c r="J90" s="284">
        <v>137</v>
      </c>
      <c r="K90" s="283">
        <v>10</v>
      </c>
      <c r="L90" s="283">
        <v>0</v>
      </c>
      <c r="M90" s="282">
        <v>0</v>
      </c>
      <c r="N90" s="281">
        <v>0</v>
      </c>
      <c r="O90" s="280">
        <f>O93</f>
        <v>170000</v>
      </c>
      <c r="P90" s="280">
        <f>P91</f>
        <v>182000</v>
      </c>
      <c r="Q90" s="279">
        <f>Q91</f>
        <v>184000</v>
      </c>
    </row>
    <row r="91" spans="1:17" ht="18" customHeight="1" x14ac:dyDescent="0.25">
      <c r="A91" s="275"/>
      <c r="B91" s="274"/>
      <c r="C91" s="274"/>
      <c r="D91" s="274"/>
      <c r="E91" s="274"/>
      <c r="F91" s="287" t="s">
        <v>173</v>
      </c>
      <c r="G91" s="286"/>
      <c r="H91" s="286"/>
      <c r="I91" s="285"/>
      <c r="J91" s="284">
        <v>137</v>
      </c>
      <c r="K91" s="283">
        <v>10</v>
      </c>
      <c r="L91" s="283">
        <v>1</v>
      </c>
      <c r="M91" s="282">
        <v>0</v>
      </c>
      <c r="N91" s="281">
        <v>0</v>
      </c>
      <c r="O91" s="280">
        <f>O96</f>
        <v>170000</v>
      </c>
      <c r="P91" s="280">
        <f>P96</f>
        <v>182000</v>
      </c>
      <c r="Q91" s="279">
        <f>Q96</f>
        <v>184000</v>
      </c>
    </row>
    <row r="92" spans="1:17" ht="58.5" customHeight="1" x14ac:dyDescent="0.25">
      <c r="A92" s="275"/>
      <c r="B92" s="274"/>
      <c r="C92" s="274"/>
      <c r="D92" s="274"/>
      <c r="E92" s="274"/>
      <c r="F92" s="273" t="s">
        <v>291</v>
      </c>
      <c r="G92" s="278"/>
      <c r="H92" s="278"/>
      <c r="I92" s="277"/>
      <c r="J92" s="270">
        <v>137</v>
      </c>
      <c r="K92" s="269">
        <v>10</v>
      </c>
      <c r="L92" s="269">
        <v>1</v>
      </c>
      <c r="M92" s="268">
        <v>6700000000</v>
      </c>
      <c r="N92" s="267">
        <v>0</v>
      </c>
      <c r="O92" s="266">
        <f>O95</f>
        <v>170000</v>
      </c>
      <c r="P92" s="266">
        <f>P95</f>
        <v>182000</v>
      </c>
      <c r="Q92" s="265">
        <f>Q95</f>
        <v>184000</v>
      </c>
    </row>
    <row r="93" spans="1:17" ht="29.25" customHeight="1" x14ac:dyDescent="0.25">
      <c r="A93" s="275"/>
      <c r="B93" s="274"/>
      <c r="C93" s="274"/>
      <c r="D93" s="274"/>
      <c r="E93" s="274"/>
      <c r="F93" s="273" t="s">
        <v>290</v>
      </c>
      <c r="G93" s="272"/>
      <c r="H93" s="272"/>
      <c r="I93" s="271"/>
      <c r="J93" s="270">
        <v>137</v>
      </c>
      <c r="K93" s="269">
        <v>10</v>
      </c>
      <c r="L93" s="269">
        <v>1</v>
      </c>
      <c r="M93" s="268">
        <v>6710000000</v>
      </c>
      <c r="N93" s="267">
        <v>0</v>
      </c>
      <c r="O93" s="266">
        <f>O96</f>
        <v>170000</v>
      </c>
      <c r="P93" s="266">
        <f>P96</f>
        <v>182000</v>
      </c>
      <c r="Q93" s="265">
        <f>Q96</f>
        <v>184000</v>
      </c>
    </row>
    <row r="94" spans="1:17" ht="48" customHeight="1" x14ac:dyDescent="0.25">
      <c r="A94" s="275"/>
      <c r="B94" s="274"/>
      <c r="C94" s="276"/>
      <c r="D94" s="273" t="s">
        <v>229</v>
      </c>
      <c r="E94" s="272"/>
      <c r="F94" s="272"/>
      <c r="G94" s="272"/>
      <c r="H94" s="272"/>
      <c r="I94" s="271"/>
      <c r="J94" s="270">
        <v>137</v>
      </c>
      <c r="K94" s="269">
        <v>10</v>
      </c>
      <c r="L94" s="269">
        <v>1</v>
      </c>
      <c r="M94" s="268">
        <v>6710025050</v>
      </c>
      <c r="N94" s="267">
        <v>0</v>
      </c>
      <c r="O94" s="266">
        <f>O96</f>
        <v>170000</v>
      </c>
      <c r="P94" s="266">
        <f>P96</f>
        <v>182000</v>
      </c>
      <c r="Q94" s="265">
        <f>Q96</f>
        <v>184000</v>
      </c>
    </row>
    <row r="95" spans="1:17" ht="37.5" customHeight="1" x14ac:dyDescent="0.25">
      <c r="A95" s="275"/>
      <c r="B95" s="274"/>
      <c r="C95" s="276"/>
      <c r="D95" s="276"/>
      <c r="E95" s="272" t="s">
        <v>228</v>
      </c>
      <c r="F95" s="272"/>
      <c r="G95" s="272"/>
      <c r="H95" s="272"/>
      <c r="I95" s="271"/>
      <c r="J95" s="270">
        <v>137</v>
      </c>
      <c r="K95" s="269">
        <v>10</v>
      </c>
      <c r="L95" s="269">
        <v>1</v>
      </c>
      <c r="M95" s="268">
        <v>6710025050</v>
      </c>
      <c r="N95" s="267">
        <v>310</v>
      </c>
      <c r="O95" s="266">
        <f>O96</f>
        <v>170000</v>
      </c>
      <c r="P95" s="266">
        <f>P96</f>
        <v>182000</v>
      </c>
      <c r="Q95" s="265">
        <f>Q96</f>
        <v>184000</v>
      </c>
    </row>
    <row r="96" spans="1:17" ht="18" customHeight="1" x14ac:dyDescent="0.25">
      <c r="A96" s="275"/>
      <c r="B96" s="274"/>
      <c r="C96" s="274"/>
      <c r="D96" s="273" t="s">
        <v>289</v>
      </c>
      <c r="E96" s="272"/>
      <c r="F96" s="272"/>
      <c r="G96" s="272"/>
      <c r="H96" s="272"/>
      <c r="I96" s="271"/>
      <c r="J96" s="270">
        <v>137</v>
      </c>
      <c r="K96" s="269">
        <v>10</v>
      </c>
      <c r="L96" s="269">
        <v>1</v>
      </c>
      <c r="M96" s="268">
        <v>6710025050</v>
      </c>
      <c r="N96" s="267">
        <v>312</v>
      </c>
      <c r="O96" s="266">
        <v>170000</v>
      </c>
      <c r="P96" s="266">
        <v>182000</v>
      </c>
      <c r="Q96" s="265">
        <v>184000</v>
      </c>
    </row>
    <row r="97" spans="1:17" ht="15.75" customHeight="1" thickBot="1" x14ac:dyDescent="0.3">
      <c r="A97" s="264"/>
      <c r="B97" s="263" t="s">
        <v>288</v>
      </c>
      <c r="C97" s="262"/>
      <c r="D97" s="262"/>
      <c r="E97" s="262"/>
      <c r="F97" s="262"/>
      <c r="G97" s="262"/>
      <c r="H97" s="262"/>
      <c r="I97" s="261"/>
      <c r="J97" s="260"/>
      <c r="K97" s="260"/>
      <c r="L97" s="260"/>
      <c r="M97" s="259"/>
      <c r="N97" s="259"/>
      <c r="O97" s="258">
        <f>O90+O81+O74+O67+O54+O44+O9</f>
        <v>12715953</v>
      </c>
      <c r="P97" s="258">
        <f>P9+P44+P54+P67+P74+P81+P90</f>
        <v>10908600</v>
      </c>
      <c r="Q97" s="258">
        <f>Q9+Q44+Q54+Q67+Q74+Q81+Q90</f>
        <v>10755900</v>
      </c>
    </row>
    <row r="101" spans="1:17" x14ac:dyDescent="0.25">
      <c r="H101" s="257"/>
    </row>
  </sheetData>
  <mergeCells count="92">
    <mergeCell ref="F62:I62"/>
    <mergeCell ref="F60:I60"/>
    <mergeCell ref="F61:I61"/>
    <mergeCell ref="F59:I59"/>
    <mergeCell ref="F38:I38"/>
    <mergeCell ref="F43:I43"/>
    <mergeCell ref="D39:I39"/>
    <mergeCell ref="F40:I40"/>
    <mergeCell ref="F41:I41"/>
    <mergeCell ref="F52:I52"/>
    <mergeCell ref="A54:I54"/>
    <mergeCell ref="D57:I57"/>
    <mergeCell ref="E58:I58"/>
    <mergeCell ref="F65:I65"/>
    <mergeCell ref="F64:I64"/>
    <mergeCell ref="C55:I55"/>
    <mergeCell ref="F53:I53"/>
    <mergeCell ref="F63:I63"/>
    <mergeCell ref="D56:I56"/>
    <mergeCell ref="B97:I97"/>
    <mergeCell ref="D84:I84"/>
    <mergeCell ref="F89:I89"/>
    <mergeCell ref="F93:I93"/>
    <mergeCell ref="D94:I94"/>
    <mergeCell ref="A90:I90"/>
    <mergeCell ref="D96:I96"/>
    <mergeCell ref="F92:I92"/>
    <mergeCell ref="E95:I95"/>
    <mergeCell ref="F91:I91"/>
    <mergeCell ref="C82:I82"/>
    <mergeCell ref="A81:I81"/>
    <mergeCell ref="C75:I75"/>
    <mergeCell ref="A74:I74"/>
    <mergeCell ref="D77:I77"/>
    <mergeCell ref="D76:I76"/>
    <mergeCell ref="F80:I80"/>
    <mergeCell ref="E78:I78"/>
    <mergeCell ref="F79:I79"/>
    <mergeCell ref="F51:I51"/>
    <mergeCell ref="D69:I69"/>
    <mergeCell ref="F66:I66"/>
    <mergeCell ref="E73:I73"/>
    <mergeCell ref="D83:I83"/>
    <mergeCell ref="A67:I67"/>
    <mergeCell ref="D71:I71"/>
    <mergeCell ref="C68:I68"/>
    <mergeCell ref="D70:I70"/>
    <mergeCell ref="F72:I72"/>
    <mergeCell ref="F88:I88"/>
    <mergeCell ref="F86:I86"/>
    <mergeCell ref="E85:I85"/>
    <mergeCell ref="F87:I87"/>
    <mergeCell ref="F48:I48"/>
    <mergeCell ref="F23:I23"/>
    <mergeCell ref="F24:I24"/>
    <mergeCell ref="D47:I47"/>
    <mergeCell ref="F50:I50"/>
    <mergeCell ref="F49:I49"/>
    <mergeCell ref="F33:I33"/>
    <mergeCell ref="F34:I34"/>
    <mergeCell ref="F42:I42"/>
    <mergeCell ref="A4:Q5"/>
    <mergeCell ref="F14:I14"/>
    <mergeCell ref="F22:I22"/>
    <mergeCell ref="F12:I12"/>
    <mergeCell ref="D18:I18"/>
    <mergeCell ref="A44:I44"/>
    <mergeCell ref="D46:I46"/>
    <mergeCell ref="D11:I11"/>
    <mergeCell ref="E13:I13"/>
    <mergeCell ref="F21:I21"/>
    <mergeCell ref="D19:I19"/>
    <mergeCell ref="F15:I15"/>
    <mergeCell ref="F25:I25"/>
    <mergeCell ref="C45:I45"/>
    <mergeCell ref="F26:I26"/>
    <mergeCell ref="A7:I7"/>
    <mergeCell ref="A9:I9"/>
    <mergeCell ref="C10:I10"/>
    <mergeCell ref="F16:I16"/>
    <mergeCell ref="E20:I20"/>
    <mergeCell ref="A8:I8"/>
    <mergeCell ref="F36:I36"/>
    <mergeCell ref="F37:I37"/>
    <mergeCell ref="D35:I35"/>
    <mergeCell ref="F27:I27"/>
    <mergeCell ref="F29:I29"/>
    <mergeCell ref="C17:I17"/>
    <mergeCell ref="F28:I28"/>
    <mergeCell ref="D30:I30"/>
    <mergeCell ref="F31:I31"/>
    <mergeCell ref="F32:I32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5</vt:lpstr>
      <vt:lpstr>прил 6</vt:lpstr>
      <vt:lpstr>приложение 7</vt:lpstr>
      <vt:lpstr>приложение 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2017-11-29T09:00:37Z</cp:lastPrinted>
  <dcterms:created xsi:type="dcterms:W3CDTF">2010-12-16T03:42:04Z</dcterms:created>
  <dcterms:modified xsi:type="dcterms:W3CDTF">2020-09-18T01:10:19Z</dcterms:modified>
</cp:coreProperties>
</file>