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изменение бюджета 10.09.2019\"/>
    </mc:Choice>
  </mc:AlternateContent>
  <bookViews>
    <workbookView xWindow="0" yWindow="0" windowWidth="20490" windowHeight="7755"/>
  </bookViews>
  <sheets>
    <sheet name="Прил1" sheetId="1" r:id="rId1"/>
    <sheet name="Прил5" sheetId="2" r:id="rId2"/>
    <sheet name="Прил6" sheetId="3" r:id="rId3"/>
    <sheet name="Прил7" sheetId="4" r:id="rId4"/>
    <sheet name="Прил8" sheetId="6" r:id="rId5"/>
  </sheets>
  <calcPr calcId="152511"/>
</workbook>
</file>

<file path=xl/calcChain.xml><?xml version="1.0" encoding="utf-8"?>
<calcChain xmlns="http://schemas.openxmlformats.org/spreadsheetml/2006/main">
  <c r="Q92" i="6" l="1"/>
  <c r="Q89" i="6" s="1"/>
  <c r="P92" i="6"/>
  <c r="O92" i="6"/>
  <c r="Q91" i="6"/>
  <c r="P91" i="6"/>
  <c r="O91" i="6"/>
  <c r="Q90" i="6"/>
  <c r="P90" i="6"/>
  <c r="O90" i="6"/>
  <c r="O87" i="6" s="1"/>
  <c r="P89" i="6"/>
  <c r="O89" i="6"/>
  <c r="Q88" i="6"/>
  <c r="Q87" i="6" s="1"/>
  <c r="P88" i="6"/>
  <c r="O88" i="6"/>
  <c r="P87" i="6"/>
  <c r="Q85" i="6"/>
  <c r="P85" i="6"/>
  <c r="P82" i="6" s="1"/>
  <c r="P79" i="6" s="1"/>
  <c r="P78" i="6" s="1"/>
  <c r="O85" i="6"/>
  <c r="Q83" i="6"/>
  <c r="P83" i="6"/>
  <c r="O83" i="6"/>
  <c r="Q82" i="6"/>
  <c r="P81" i="6"/>
  <c r="P80" i="6" s="1"/>
  <c r="Q76" i="6"/>
  <c r="Q75" i="6" s="1"/>
  <c r="Q74" i="6" s="1"/>
  <c r="Q72" i="6" s="1"/>
  <c r="Q71" i="6" s="1"/>
  <c r="P76" i="6"/>
  <c r="P75" i="6" s="1"/>
  <c r="O76" i="6"/>
  <c r="O75" i="6"/>
  <c r="Q73" i="6"/>
  <c r="Q69" i="6"/>
  <c r="P69" i="6"/>
  <c r="P68" i="6" s="1"/>
  <c r="P67" i="6" s="1"/>
  <c r="O69" i="6"/>
  <c r="O68" i="6" s="1"/>
  <c r="O67" i="6" s="1"/>
  <c r="O65" i="6" s="1"/>
  <c r="O64" i="6" s="1"/>
  <c r="Q68" i="6"/>
  <c r="Q67" i="6" s="1"/>
  <c r="Q62" i="6"/>
  <c r="Q61" i="6" s="1"/>
  <c r="Q60" i="6" s="1"/>
  <c r="Q58" i="6" s="1"/>
  <c r="P62" i="6"/>
  <c r="P61" i="6" s="1"/>
  <c r="P60" i="6" s="1"/>
  <c r="P59" i="6" s="1"/>
  <c r="O62" i="6"/>
  <c r="O61" i="6"/>
  <c r="O60" i="6" s="1"/>
  <c r="Q59" i="6"/>
  <c r="P58" i="6"/>
  <c r="Q56" i="6"/>
  <c r="Q55" i="6" s="1"/>
  <c r="Q54" i="6" s="1"/>
  <c r="P56" i="6"/>
  <c r="P55" i="6" s="1"/>
  <c r="P54" i="6" s="1"/>
  <c r="P52" i="6" s="1"/>
  <c r="P51" i="6" s="1"/>
  <c r="O56" i="6"/>
  <c r="O55" i="6" s="1"/>
  <c r="O54" i="6" s="1"/>
  <c r="O53" i="6" s="1"/>
  <c r="Q49" i="6"/>
  <c r="Q42" i="6" s="1"/>
  <c r="P49" i="6"/>
  <c r="O49" i="6"/>
  <c r="O42" i="6" s="1"/>
  <c r="Q46" i="6"/>
  <c r="P46" i="6"/>
  <c r="O46" i="6"/>
  <c r="O45" i="6"/>
  <c r="O44" i="6"/>
  <c r="O43" i="6" s="1"/>
  <c r="O41" i="6"/>
  <c r="Q33" i="6"/>
  <c r="P33" i="6"/>
  <c r="O33" i="6"/>
  <c r="Q32" i="6"/>
  <c r="P32" i="6"/>
  <c r="O32" i="6"/>
  <c r="Q31" i="6"/>
  <c r="Q30" i="6" s="1"/>
  <c r="P31" i="6"/>
  <c r="P30" i="6" s="1"/>
  <c r="O31" i="6"/>
  <c r="O30" i="6"/>
  <c r="O27" i="6"/>
  <c r="Q24" i="6"/>
  <c r="P24" i="6"/>
  <c r="O24" i="6"/>
  <c r="Q21" i="6"/>
  <c r="P21" i="6"/>
  <c r="P20" i="6" s="1"/>
  <c r="O21" i="6"/>
  <c r="Q20" i="6"/>
  <c r="Q19" i="6"/>
  <c r="Q18" i="6" s="1"/>
  <c r="Q17" i="6" s="1"/>
  <c r="P19" i="6"/>
  <c r="P18" i="6" s="1"/>
  <c r="P17" i="6" s="1"/>
  <c r="Q14" i="6"/>
  <c r="P14" i="6"/>
  <c r="O14" i="6"/>
  <c r="O13" i="6" s="1"/>
  <c r="P13" i="6"/>
  <c r="P12" i="6"/>
  <c r="O12" i="6"/>
  <c r="P11" i="6"/>
  <c r="O11" i="6"/>
  <c r="P10" i="6"/>
  <c r="O10" i="6"/>
  <c r="Q52" i="6" l="1"/>
  <c r="Q51" i="6" s="1"/>
  <c r="Q53" i="6"/>
  <c r="P65" i="6"/>
  <c r="P64" i="6" s="1"/>
  <c r="P66" i="6"/>
  <c r="Q11" i="6"/>
  <c r="Q12" i="6"/>
  <c r="P44" i="6"/>
  <c r="P43" i="6" s="1"/>
  <c r="P45" i="6"/>
  <c r="P41" i="6"/>
  <c r="Q65" i="6"/>
  <c r="Q64" i="6" s="1"/>
  <c r="Q66" i="6"/>
  <c r="O9" i="6"/>
  <c r="Q13" i="6"/>
  <c r="O19" i="6"/>
  <c r="O18" i="6" s="1"/>
  <c r="O17" i="6" s="1"/>
  <c r="Q44" i="6"/>
  <c r="Q43" i="6" s="1"/>
  <c r="O52" i="6"/>
  <c r="O51" i="6" s="1"/>
  <c r="O58" i="6"/>
  <c r="O59" i="6"/>
  <c r="P73" i="6"/>
  <c r="P74" i="6"/>
  <c r="P72" i="6" s="1"/>
  <c r="P71" i="6" s="1"/>
  <c r="P53" i="6"/>
  <c r="O66" i="6"/>
  <c r="Q79" i="6"/>
  <c r="Q78" i="6" s="1"/>
  <c r="Q81" i="6"/>
  <c r="Q80" i="6" s="1"/>
  <c r="P9" i="6"/>
  <c r="Q10" i="6"/>
  <c r="Q9" i="6" s="1"/>
  <c r="P42" i="6"/>
  <c r="O73" i="6"/>
  <c r="O74" i="6"/>
  <c r="O72" i="6" s="1"/>
  <c r="O71" i="6" s="1"/>
  <c r="O82" i="6"/>
  <c r="O20" i="6"/>
  <c r="Q41" i="6"/>
  <c r="Q45" i="6"/>
  <c r="O81" i="6" l="1"/>
  <c r="O80" i="6" s="1"/>
  <c r="O79" i="6"/>
  <c r="O78" i="6" s="1"/>
  <c r="O94" i="6" s="1"/>
  <c r="O8" i="6" s="1"/>
  <c r="Q94" i="6"/>
  <c r="Q8" i="6" s="1"/>
  <c r="P94" i="6"/>
  <c r="P8" i="6" s="1"/>
  <c r="T72" i="4" l="1"/>
  <c r="S72" i="4"/>
  <c r="S71" i="4" s="1"/>
  <c r="P72" i="4"/>
  <c r="P71" i="4" s="1"/>
  <c r="P70" i="4" s="1"/>
  <c r="T71" i="4"/>
  <c r="T70" i="4"/>
  <c r="T69" i="4" s="1"/>
  <c r="T68" i="4" s="1"/>
  <c r="S70" i="4"/>
  <c r="S69" i="4"/>
  <c r="S68" i="4" s="1"/>
  <c r="P69" i="4"/>
  <c r="R68" i="4"/>
  <c r="Q68" i="4"/>
  <c r="P68" i="4"/>
  <c r="T66" i="4"/>
  <c r="S66" i="4"/>
  <c r="R66" i="4"/>
  <c r="Q66" i="4"/>
  <c r="P66" i="4"/>
  <c r="T64" i="4"/>
  <c r="T63" i="4" s="1"/>
  <c r="S64" i="4"/>
  <c r="P64" i="4"/>
  <c r="S63" i="4"/>
  <c r="S62" i="4" s="1"/>
  <c r="R63" i="4"/>
  <c r="Q63" i="4"/>
  <c r="P63" i="4"/>
  <c r="P61" i="4" s="1"/>
  <c r="P60" i="4" s="1"/>
  <c r="R62" i="4"/>
  <c r="Q62" i="4"/>
  <c r="P62" i="4"/>
  <c r="R61" i="4"/>
  <c r="Q61" i="4"/>
  <c r="Q60" i="4" s="1"/>
  <c r="R60" i="4"/>
  <c r="T58" i="4"/>
  <c r="T56" i="4" s="1"/>
  <c r="S58" i="4"/>
  <c r="S57" i="4" s="1"/>
  <c r="S55" i="4" s="1"/>
  <c r="S54" i="4" s="1"/>
  <c r="R58" i="4"/>
  <c r="Q58" i="4"/>
  <c r="P58" i="4"/>
  <c r="P56" i="4" s="1"/>
  <c r="T57" i="4"/>
  <c r="T55" i="4" s="1"/>
  <c r="T54" i="4" s="1"/>
  <c r="R57" i="4"/>
  <c r="Q57" i="4"/>
  <c r="Q55" i="4" s="1"/>
  <c r="Q54" i="4" s="1"/>
  <c r="P57" i="4"/>
  <c r="P55" i="4" s="1"/>
  <c r="P54" i="4" s="1"/>
  <c r="R56" i="4"/>
  <c r="Q56" i="4"/>
  <c r="R55" i="4"/>
  <c r="R54" i="4" s="1"/>
  <c r="T52" i="4"/>
  <c r="T51" i="4" s="1"/>
  <c r="T49" i="4" s="1"/>
  <c r="T48" i="4" s="1"/>
  <c r="S52" i="4"/>
  <c r="R52" i="4"/>
  <c r="Q52" i="4"/>
  <c r="Q50" i="4" s="1"/>
  <c r="P52" i="4"/>
  <c r="P51" i="4" s="1"/>
  <c r="P49" i="4" s="1"/>
  <c r="P48" i="4" s="1"/>
  <c r="S51" i="4"/>
  <c r="R51" i="4"/>
  <c r="R49" i="4" s="1"/>
  <c r="R48" i="4" s="1"/>
  <c r="Q51" i="4"/>
  <c r="Q49" i="4" s="1"/>
  <c r="Q48" i="4" s="1"/>
  <c r="S50" i="4"/>
  <c r="R50" i="4"/>
  <c r="S49" i="4"/>
  <c r="S48" i="4" s="1"/>
  <c r="T46" i="4"/>
  <c r="S46" i="4"/>
  <c r="R46" i="4"/>
  <c r="R44" i="4" s="1"/>
  <c r="Q46" i="4"/>
  <c r="Q45" i="4" s="1"/>
  <c r="Q43" i="4" s="1"/>
  <c r="P46" i="4"/>
  <c r="T45" i="4"/>
  <c r="S45" i="4"/>
  <c r="S43" i="4" s="1"/>
  <c r="R45" i="4"/>
  <c r="R43" i="4" s="1"/>
  <c r="P45" i="4"/>
  <c r="T44" i="4"/>
  <c r="S44" i="4"/>
  <c r="P44" i="4"/>
  <c r="T43" i="4"/>
  <c r="P43" i="4"/>
  <c r="T41" i="4"/>
  <c r="S41" i="4"/>
  <c r="R41" i="4"/>
  <c r="R39" i="4" s="1"/>
  <c r="Q41" i="4"/>
  <c r="Q40" i="4" s="1"/>
  <c r="Q38" i="4" s="1"/>
  <c r="P41" i="4"/>
  <c r="T40" i="4"/>
  <c r="S40" i="4"/>
  <c r="S38" i="4" s="1"/>
  <c r="S37" i="4" s="1"/>
  <c r="R40" i="4"/>
  <c r="R38" i="4" s="1"/>
  <c r="P40" i="4"/>
  <c r="T39" i="4"/>
  <c r="S39" i="4"/>
  <c r="P39" i="4"/>
  <c r="T38" i="4"/>
  <c r="T37" i="4" s="1"/>
  <c r="P38" i="4"/>
  <c r="P37" i="4" s="1"/>
  <c r="T34" i="4"/>
  <c r="S34" i="4"/>
  <c r="S32" i="4" s="1"/>
  <c r="R34" i="4"/>
  <c r="R33" i="4" s="1"/>
  <c r="R31" i="4" s="1"/>
  <c r="R30" i="4" s="1"/>
  <c r="Q34" i="4"/>
  <c r="P34" i="4"/>
  <c r="T33" i="4"/>
  <c r="T31" i="4" s="1"/>
  <c r="T30" i="4" s="1"/>
  <c r="S33" i="4"/>
  <c r="S31" i="4" s="1"/>
  <c r="S30" i="4" s="1"/>
  <c r="Q33" i="4"/>
  <c r="P33" i="4"/>
  <c r="P31" i="4" s="1"/>
  <c r="P30" i="4" s="1"/>
  <c r="T32" i="4"/>
  <c r="Q32" i="4"/>
  <c r="P32" i="4"/>
  <c r="Q31" i="4"/>
  <c r="Q30" i="4" s="1"/>
  <c r="T24" i="4"/>
  <c r="S24" i="4"/>
  <c r="P24" i="4"/>
  <c r="T23" i="4"/>
  <c r="S23" i="4"/>
  <c r="P23" i="4"/>
  <c r="T22" i="4"/>
  <c r="S22" i="4"/>
  <c r="P22" i="4"/>
  <c r="T21" i="4"/>
  <c r="S21" i="4"/>
  <c r="P21" i="4"/>
  <c r="T16" i="4"/>
  <c r="T14" i="4" s="1"/>
  <c r="S16" i="4"/>
  <c r="S15" i="4" s="1"/>
  <c r="R16" i="4"/>
  <c r="Q16" i="4"/>
  <c r="P16" i="4"/>
  <c r="P14" i="4" s="1"/>
  <c r="T15" i="4"/>
  <c r="T13" i="4" s="1"/>
  <c r="R15" i="4"/>
  <c r="Q15" i="4"/>
  <c r="Q13" i="4" s="1"/>
  <c r="P15" i="4"/>
  <c r="P13" i="4" s="1"/>
  <c r="P7" i="4" s="1"/>
  <c r="R14" i="4"/>
  <c r="Q14" i="4"/>
  <c r="R13" i="4"/>
  <c r="T11" i="4"/>
  <c r="T9" i="4" s="1"/>
  <c r="S11" i="4"/>
  <c r="S9" i="4" s="1"/>
  <c r="R11" i="4"/>
  <c r="Q11" i="4"/>
  <c r="P11" i="4"/>
  <c r="P9" i="4" s="1"/>
  <c r="T10" i="4"/>
  <c r="T8" i="4" s="1"/>
  <c r="T7" i="4" s="1"/>
  <c r="S10" i="4"/>
  <c r="R10" i="4"/>
  <c r="Q10" i="4"/>
  <c r="Q8" i="4" s="1"/>
  <c r="P10" i="4"/>
  <c r="R9" i="4"/>
  <c r="Q9" i="4"/>
  <c r="S8" i="4"/>
  <c r="R8" i="4"/>
  <c r="R7" i="4" s="1"/>
  <c r="P8" i="4"/>
  <c r="Q7" i="4" l="1"/>
  <c r="P74" i="4"/>
  <c r="R37" i="4"/>
  <c r="R74" i="4" s="1"/>
  <c r="Q37" i="4"/>
  <c r="T61" i="4"/>
  <c r="T60" i="4" s="1"/>
  <c r="T74" i="4" s="1"/>
  <c r="T62" i="4"/>
  <c r="S14" i="4"/>
  <c r="S13" i="4" s="1"/>
  <c r="S7" i="4" s="1"/>
  <c r="R32" i="4"/>
  <c r="Q39" i="4"/>
  <c r="Q44" i="4"/>
  <c r="P50" i="4"/>
  <c r="T50" i="4"/>
  <c r="S56" i="4"/>
  <c r="S61" i="4"/>
  <c r="S60" i="4" s="1"/>
  <c r="S74" i="4" l="1"/>
  <c r="Q74" i="4"/>
  <c r="C12" i="3" l="1"/>
  <c r="C37" i="3" s="1"/>
  <c r="D12" i="3"/>
  <c r="E12" i="3"/>
  <c r="F12" i="3"/>
  <c r="F37" i="3" s="1"/>
  <c r="G12" i="3"/>
  <c r="G37" i="3" s="1"/>
  <c r="C21" i="3"/>
  <c r="D21" i="3"/>
  <c r="E21" i="3"/>
  <c r="F21" i="3"/>
  <c r="G21" i="3"/>
  <c r="C23" i="3"/>
  <c r="D23" i="3"/>
  <c r="E23" i="3"/>
  <c r="F23" i="3"/>
  <c r="G23" i="3"/>
  <c r="C26" i="3"/>
  <c r="D26" i="3"/>
  <c r="D37" i="3" s="1"/>
  <c r="E26" i="3"/>
  <c r="F26" i="3"/>
  <c r="G26" i="3"/>
  <c r="D29" i="3"/>
  <c r="E29" i="3"/>
  <c r="F29" i="3"/>
  <c r="G29" i="3"/>
  <c r="C33" i="3"/>
  <c r="D33" i="3"/>
  <c r="E33" i="3"/>
  <c r="F33" i="3"/>
  <c r="G33" i="3"/>
  <c r="C35" i="3"/>
  <c r="D35" i="3"/>
  <c r="E35" i="3"/>
  <c r="F35" i="3"/>
  <c r="G35" i="3"/>
  <c r="E37" i="3"/>
  <c r="E13" i="2"/>
  <c r="E12" i="2" s="1"/>
  <c r="E11" i="2" s="1"/>
  <c r="C14" i="2"/>
  <c r="C13" i="2" s="1"/>
  <c r="C12" i="2" s="1"/>
  <c r="D14" i="2"/>
  <c r="D13" i="2" s="1"/>
  <c r="D12" i="2" s="1"/>
  <c r="E14" i="2"/>
  <c r="F14" i="2"/>
  <c r="F13" i="2" s="1"/>
  <c r="F12" i="2" s="1"/>
  <c r="G14" i="2"/>
  <c r="G13" i="2" s="1"/>
  <c r="G12" i="2" s="1"/>
  <c r="C16" i="2"/>
  <c r="G16" i="2"/>
  <c r="C17" i="2"/>
  <c r="D17" i="2"/>
  <c r="D16" i="2" s="1"/>
  <c r="E17" i="2"/>
  <c r="E16" i="2" s="1"/>
  <c r="F17" i="2"/>
  <c r="F16" i="2" s="1"/>
  <c r="G17" i="2"/>
  <c r="E26" i="2"/>
  <c r="D27" i="2"/>
  <c r="D26" i="2" s="1"/>
  <c r="E27" i="2"/>
  <c r="F27" i="2"/>
  <c r="F26" i="2" s="1"/>
  <c r="G27" i="2"/>
  <c r="G26" i="2" s="1"/>
  <c r="C31" i="2"/>
  <c r="C27" i="2" s="1"/>
  <c r="C26" i="2" s="1"/>
  <c r="G31" i="2"/>
  <c r="C32" i="2"/>
  <c r="F32" i="2"/>
  <c r="F31" i="2" s="1"/>
  <c r="G32" i="2"/>
  <c r="E36" i="2"/>
  <c r="C37" i="2"/>
  <c r="C36" i="2" s="1"/>
  <c r="D37" i="2"/>
  <c r="D36" i="2" s="1"/>
  <c r="E37" i="2"/>
  <c r="F37" i="2"/>
  <c r="F36" i="2" s="1"/>
  <c r="G37" i="2"/>
  <c r="G36" i="2" s="1"/>
  <c r="C39" i="2"/>
  <c r="D39" i="2"/>
  <c r="E39" i="2"/>
  <c r="C43" i="2"/>
  <c r="D43" i="2"/>
  <c r="E43" i="2"/>
  <c r="F43" i="2"/>
  <c r="G43" i="2"/>
  <c r="C48" i="2"/>
  <c r="G48" i="2"/>
  <c r="C49" i="2"/>
  <c r="D49" i="2"/>
  <c r="D48" i="2" s="1"/>
  <c r="E49" i="2"/>
  <c r="E48" i="2" s="1"/>
  <c r="F49" i="2"/>
  <c r="F48" i="2" s="1"/>
  <c r="G49" i="2"/>
  <c r="C51" i="2"/>
  <c r="D51" i="2"/>
  <c r="E51" i="2"/>
  <c r="G51" i="2"/>
  <c r="C52" i="2"/>
  <c r="F52" i="2"/>
  <c r="F51" i="2" s="1"/>
  <c r="G52" i="2"/>
  <c r="C55" i="2"/>
  <c r="D55" i="2"/>
  <c r="E55" i="2"/>
  <c r="F55" i="2"/>
  <c r="G55" i="2"/>
  <c r="F59" i="2"/>
  <c r="C60" i="2"/>
  <c r="C59" i="2" s="1"/>
  <c r="C58" i="2" s="1"/>
  <c r="D60" i="2"/>
  <c r="D59" i="2" s="1"/>
  <c r="E60" i="2"/>
  <c r="E59" i="2" s="1"/>
  <c r="F60" i="2"/>
  <c r="G60" i="2"/>
  <c r="G59" i="2" s="1"/>
  <c r="G58" i="2" s="1"/>
  <c r="G57" i="2" s="1"/>
  <c r="C62" i="2"/>
  <c r="D62" i="2"/>
  <c r="E62" i="2"/>
  <c r="F62" i="2"/>
  <c r="G62" i="2"/>
  <c r="C64" i="2"/>
  <c r="G64" i="2"/>
  <c r="C65" i="2"/>
  <c r="D65" i="2"/>
  <c r="D64" i="2" s="1"/>
  <c r="E65" i="2"/>
  <c r="E64" i="2" s="1"/>
  <c r="F65" i="2"/>
  <c r="F64" i="2" s="1"/>
  <c r="G65" i="2"/>
  <c r="D67" i="2"/>
  <c r="E67" i="2"/>
  <c r="C69" i="2"/>
  <c r="G69" i="2"/>
  <c r="C70" i="2"/>
  <c r="D70" i="2"/>
  <c r="D69" i="2" s="1"/>
  <c r="E70" i="2"/>
  <c r="E69" i="2" s="1"/>
  <c r="F70" i="2"/>
  <c r="F69" i="2" s="1"/>
  <c r="G70" i="2"/>
  <c r="C74" i="2"/>
  <c r="D74" i="2"/>
  <c r="D73" i="2" s="1"/>
  <c r="D72" i="2" s="1"/>
  <c r="E74" i="2"/>
  <c r="C76" i="2"/>
  <c r="D76" i="2"/>
  <c r="E76" i="2"/>
  <c r="E73" i="2" s="1"/>
  <c r="E72" i="2" s="1"/>
  <c r="D78" i="2"/>
  <c r="E78" i="2"/>
  <c r="C79" i="2"/>
  <c r="C78" i="2" s="1"/>
  <c r="C72" i="2" s="1"/>
  <c r="D79" i="2"/>
  <c r="E79" i="2"/>
  <c r="F19" i="1"/>
  <c r="F18" i="1" s="1"/>
  <c r="F17" i="1" s="1"/>
  <c r="F15" i="1"/>
  <c r="F14" i="1" s="1"/>
  <c r="F13" i="1" s="1"/>
  <c r="F12" i="1" s="1"/>
  <c r="G19" i="1"/>
  <c r="G18" i="1" s="1"/>
  <c r="G17" i="1" s="1"/>
  <c r="D20" i="1"/>
  <c r="D19" i="1" s="1"/>
  <c r="D18" i="1" s="1"/>
  <c r="D17" i="1" s="1"/>
  <c r="E20" i="1"/>
  <c r="E19" i="1"/>
  <c r="E18" i="1" s="1"/>
  <c r="E17" i="1" s="1"/>
  <c r="C19" i="1"/>
  <c r="C18" i="1"/>
  <c r="C17" i="1"/>
  <c r="G15" i="1"/>
  <c r="G14" i="1"/>
  <c r="G13" i="1"/>
  <c r="E16" i="1"/>
  <c r="E15" i="1" s="1"/>
  <c r="E14" i="1" s="1"/>
  <c r="E13" i="1" s="1"/>
  <c r="C15" i="1"/>
  <c r="C14" i="1" s="1"/>
  <c r="C13" i="1" s="1"/>
  <c r="C12" i="1" s="1"/>
  <c r="D16" i="1"/>
  <c r="D15" i="1" s="1"/>
  <c r="D14" i="1" s="1"/>
  <c r="D13" i="1" s="1"/>
  <c r="F58" i="2" l="1"/>
  <c r="F57" i="2" s="1"/>
  <c r="F11" i="2"/>
  <c r="E58" i="2"/>
  <c r="D58" i="2"/>
  <c r="D11" i="2"/>
  <c r="C57" i="2"/>
  <c r="C81" i="2"/>
  <c r="G11" i="2"/>
  <c r="G82" i="2" s="1"/>
  <c r="C11" i="2"/>
  <c r="E12" i="1"/>
  <c r="D12" i="1"/>
  <c r="G12" i="1"/>
  <c r="D57" i="2" l="1"/>
  <c r="D82" i="2" s="1"/>
  <c r="D81" i="2"/>
  <c r="E57" i="2"/>
  <c r="E82" i="2" s="1"/>
  <c r="E81" i="2"/>
  <c r="C82" i="2"/>
  <c r="F82" i="2"/>
</calcChain>
</file>

<file path=xl/sharedStrings.xml><?xml version="1.0" encoding="utf-8"?>
<sst xmlns="http://schemas.openxmlformats.org/spreadsheetml/2006/main" count="486" uniqueCount="310">
  <si>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</si>
  <si>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</si>
  <si>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</si>
  <si>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</si>
  <si>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</si>
  <si>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</si>
  <si>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</si>
  <si>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</si>
  <si>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</si>
  <si>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</si>
  <si>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</si>
  <si>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</si>
  <si>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</si>
  <si>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</si>
  <si>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</si>
  <si>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</si>
  <si>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</si>
  <si>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</si>
  <si>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</si>
  <si>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</si>
  <si>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</si>
  <si>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</si>
  <si>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</si>
  <si>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</si>
  <si>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</si>
  <si>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</si>
  <si>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</si>
  <si>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</si>
  <si>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</si>
  <si>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</si>
  <si>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2019 год и плановый период 2020-2021 г.г. </t>
  </si>
  <si>
    <t>№ 176 от 10.09.2019 года</t>
  </si>
  <si>
    <t>Всего доходов и безвозмездные перечисления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</si>
  <si>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</si>
  <si>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</si>
  <si>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</si>
  <si>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</si>
  <si>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</si>
  <si>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</si>
  <si>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</si>
  <si>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</si>
  <si>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</si>
  <si>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</si>
  <si>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</si>
  <si>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</si>
  <si>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</si>
  <si>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</si>
  <si>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</si>
  <si>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</si>
  <si>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</si>
  <si>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</si>
  <si>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</si>
  <si>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</si>
  <si>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</si>
  <si>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</si>
  <si>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</si>
  <si>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</si>
  <si>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</si>
  <si>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</si>
  <si>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</si>
  <si>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</si>
  <si>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</si>
  <si>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</si>
  <si>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</si>
  <si>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</si>
  <si>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</si>
  <si>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</si>
  <si>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</si>
  <si>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сельских поселений на выравнивание бюджетной обеспеченности</t>
  </si>
  <si>
    <t>2 02 15001 10 0000 150</t>
  </si>
  <si>
    <t>Дотации на выравнивание бюджетной обеспеченности</t>
  </si>
  <si>
    <t>2 02 15001 00 0000 150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</si>
  <si>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</si>
  <si>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</si>
  <si>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</si>
  <si>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</si>
  <si>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</si>
  <si>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</si>
  <si>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</si>
  <si>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</si>
  <si>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</si>
  <si>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</si>
  <si>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</si>
  <si>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</si>
  <si>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</si>
  <si>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</si>
  <si>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</si>
  <si>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</si>
  <si>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</si>
  <si>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</si>
  <si>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</si>
  <si>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1 08 04020 01 0000 110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</si>
  <si>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</si>
  <si>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</si>
  <si>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</t>
  </si>
  <si>
    <t>1 08 00000 00 0000 000</t>
  </si>
  <si>
    <t xml:space="preserve">Земельный налог с физических лиц, обладающих земельным участком, расположенным в границах сельских поселений </t>
  </si>
  <si>
    <t>1 06 06043 10 0000 110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</si>
  <si>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</si>
  <si>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</si>
  <si>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</si>
  <si>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</si>
  <si>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</si>
  <si>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</si>
  <si>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</si>
  <si>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</si>
  <si>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</si>
  <si>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</si>
  <si>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</si>
  <si>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</si>
  <si>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</si>
  <si>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</si>
  <si>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</si>
  <si>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</si>
  <si>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</si>
  <si>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</si>
  <si>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</si>
  <si>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</si>
  <si>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</si>
  <si>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Единый сельскохозяйственный налог</t>
  </si>
  <si>
    <t>1 05 03010 01 0000 110</t>
  </si>
  <si>
    <t>1 05 03000 01 0000 110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</si>
  <si>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</si>
  <si>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</si>
  <si>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</si>
  <si>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</si>
  <si>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</si>
  <si>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</si>
  <si>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</si>
  <si>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</si>
  <si>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</si>
  <si>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</si>
  <si>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</si>
  <si>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</si>
  <si>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</si>
  <si>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</si>
  <si>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</si>
  <si>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</si>
  <si>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</si>
  <si>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</si>
  <si>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</si>
  <si>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</si>
  <si>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</si>
  <si>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</si>
  <si>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</si>
  <si>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</si>
  <si>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</si>
  <si>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</si>
  <si>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</si>
  <si>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</si>
  <si>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</si>
  <si>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</si>
  <si>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</si>
  <si>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</si>
  <si>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</si>
  <si>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</si>
  <si>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</si>
  <si>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</si>
  <si>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</si>
  <si>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</si>
  <si>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</si>
  <si>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</si>
  <si>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</si>
  <si>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</si>
  <si>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</si>
  <si>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</si>
  <si>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</si>
  <si>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 на 2019 год и плановый период 2020-2021 г.г.</t>
  </si>
  <si>
    <t xml:space="preserve">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</si>
  <si>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</si>
  <si>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</si>
  <si>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</si>
  <si>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</si>
  <si>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</si>
  <si>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Итого расходов</t>
  </si>
  <si>
    <t>Пенсионное обеспечение</t>
  </si>
  <si>
    <t>1001</t>
  </si>
  <si>
    <t>Социальная политика</t>
  </si>
  <si>
    <t>1000</t>
  </si>
  <si>
    <t>Культура</t>
  </si>
  <si>
    <t>0801</t>
  </si>
  <si>
    <t xml:space="preserve">Культура, кинематография </t>
  </si>
  <si>
    <t>0800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</si>
  <si>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</si>
  <si>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</si>
  <si>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</si>
  <si>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</si>
  <si>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</si>
  <si>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</si>
  <si>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>Жилищно-коммунальное хозяйство</t>
  </si>
  <si>
    <t>0500</t>
  </si>
  <si>
    <t>Другие вопросы в области национальной экономики</t>
  </si>
  <si>
    <t>0412</t>
  </si>
  <si>
    <t>Дорожное хозяйство (дорожные фонды)</t>
  </si>
  <si>
    <t>0409</t>
  </si>
  <si>
    <t>Национальная экономика</t>
  </si>
  <si>
    <t>0400</t>
  </si>
  <si>
    <t>Другие вопросы в области национальной безопасности и правоохранительной деятельности</t>
  </si>
  <si>
    <t>0314</t>
  </si>
  <si>
    <t>Обеспечение пожарной безопасности</t>
  </si>
  <si>
    <t>0310</t>
  </si>
  <si>
    <t>Национальная безопасность и провоохранительная деятельность</t>
  </si>
  <si>
    <t>0300</t>
  </si>
  <si>
    <t>Мобилизационная и вневойсковая подготовка</t>
  </si>
  <si>
    <t>0203</t>
  </si>
  <si>
    <t>Национальная оборона</t>
  </si>
  <si>
    <t>0200</t>
  </si>
  <si>
    <t>Другие общегосударственные вопросы</t>
  </si>
  <si>
    <t>0113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</si>
  <si>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</si>
  <si>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</si>
  <si>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</si>
  <si>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</si>
  <si>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</si>
  <si>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</si>
  <si>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Фукционирование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</si>
  <si>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</si>
  <si>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</si>
  <si>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</si>
  <si>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 xml:space="preserve">2017 год </t>
  </si>
  <si>
    <t xml:space="preserve">2016 год </t>
  </si>
  <si>
    <t xml:space="preserve">Наименование </t>
  </si>
  <si>
    <t>РЗПР</t>
  </si>
  <si>
    <t xml:space="preserve"> по разделам и подразделам расходов классификации расходов  бюджетов</t>
  </si>
  <si>
    <t>Рапределение бюджетных ассигнований местного бюджета  на 2019 год и плановый период 2020-2021 г.г.</t>
  </si>
  <si>
    <t>№ 176 от  10.09.2019 года</t>
  </si>
  <si>
    <t>Приложение 6</t>
  </si>
  <si>
    <t>Приложение № 7</t>
  </si>
  <si>
    <t xml:space="preserve">к решению совета депутатов </t>
  </si>
  <si>
    <t>Черкасского сельсовета от 10.09.2019г. № 176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</si>
  <si>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</si>
  <si>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</si>
  <si>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</si>
  <si>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</si>
  <si>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</si>
  <si>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</si>
  <si>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</si>
  <si>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</si>
  <si>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</si>
  <si>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</si>
  <si>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</si>
  <si>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</si>
  <si>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</si>
  <si>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</si>
  <si>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</si>
  <si>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</si>
  <si>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</si>
  <si>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</si>
  <si>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</si>
  <si>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</si>
  <si>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</si>
  <si>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</si>
  <si>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</si>
  <si>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</si>
  <si>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</si>
  <si>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</si>
  <si>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</si>
  <si>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</si>
  <si>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</si>
  <si>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</si>
  <si>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</si>
  <si>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</si>
  <si>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</si>
  <si>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</si>
  <si>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</si>
  <si>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</si>
  <si>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</si>
  <si>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</si>
  <si>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</si>
  <si>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</si>
  <si>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</si>
  <si>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</si>
  <si>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</si>
  <si>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</si>
  <si>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</si>
  <si>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ЖИЛИЩНО-КОММУНАЛЬНОЕ ХОЗЯЙСТВО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</si>
  <si>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</si>
  <si>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</si>
  <si>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</si>
  <si>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</si>
  <si>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</si>
  <si>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</si>
  <si>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</si>
  <si>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</si>
  <si>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</si>
  <si>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ИТОГО ПО РАЗДЕЛАМ РАСХОДОВ</t>
  </si>
  <si>
    <t>Приложение № 8</t>
  </si>
  <si>
    <t>Черкасского сельсовета от 10.09.2019 г. № 176</t>
  </si>
  <si>
    <t>Ведомственная структура расходов местного бюджета на 2019 год и плановый период 2020-2021г.г.</t>
  </si>
  <si>
    <t>КВСР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</si>
  <si>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</si>
  <si>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</si>
  <si>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</si>
  <si>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</si>
  <si>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</si>
  <si>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Прочая закупка товаров, работ и услуг для государственных (муниципальных) нужд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</si>
  <si>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</si>
  <si>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</si>
  <si>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</si>
  <si>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</si>
  <si>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контролю</t>
  </si>
  <si>
    <t xml:space="preserve">Другие общегосударственные вопросы </t>
  </si>
  <si>
    <t>Непрограмное направление расходов (непрограммные мероприятия)</t>
  </si>
  <si>
    <t>Членские взносы в совет (ассоциации) муниципаьных образований</t>
  </si>
  <si>
    <t>Иные бюджетные ассигнования</t>
  </si>
  <si>
    <t>Финансовое обеспечение части переданных полномочий в области культуры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</si>
  <si>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</si>
  <si>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</si>
  <si>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Иные пенсии социальные доплатык пенсиям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</si>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</sst>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4" formatCode="0.00;[Red]0.00"/>
    <numFmt numFmtId="185" formatCode="0000000000"/>
    <numFmt numFmtId="186" formatCode="000000"/>
  </numFmts>
  <fonts count="40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u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ill="1"/>
    <xf numFmtId="3" fontId="8" fillId="0" borderId="0" xfId="0" applyNumberFormat="1" applyFont="1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top" wrapText="1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82" fontId="8" fillId="2" borderId="1" xfId="0" applyNumberFormat="1" applyFont="1" applyFill="1" applyBorder="1" applyAlignment="1">
      <alignment horizontal="center" vertical="top" wrapText="1"/>
    </xf>
    <xf numFmtId="182" fontId="8" fillId="0" borderId="1" xfId="0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justify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4" fillId="0" borderId="5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3" fontId="1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183" fontId="2" fillId="0" borderId="1" xfId="0" applyNumberFormat="1" applyFont="1" applyFill="1" applyBorder="1"/>
    <xf numFmtId="0" fontId="19" fillId="0" borderId="1" xfId="0" applyFont="1" applyFill="1" applyBorder="1" applyAlignment="1">
      <alignment horizontal="justify" vertical="center"/>
    </xf>
    <xf numFmtId="49" fontId="19" fillId="0" borderId="1" xfId="0" applyNumberFormat="1" applyFont="1" applyFill="1" applyBorder="1"/>
    <xf numFmtId="3" fontId="1" fillId="0" borderId="1" xfId="0" applyNumberFormat="1" applyFont="1" applyBorder="1"/>
    <xf numFmtId="3" fontId="1" fillId="0" borderId="1" xfId="0" applyNumberFormat="1" applyFont="1" applyFill="1" applyBorder="1"/>
    <xf numFmtId="183" fontId="1" fillId="0" borderId="1" xfId="0" applyNumberFormat="1" applyFont="1" applyFill="1" applyBorder="1"/>
    <xf numFmtId="0" fontId="20" fillId="0" borderId="1" xfId="0" applyFont="1" applyFill="1" applyBorder="1" applyAlignment="1">
      <alignment horizontal="justify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19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2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0" fontId="23" fillId="0" borderId="0" xfId="0" applyFont="1"/>
    <xf numFmtId="3" fontId="2" fillId="0" borderId="1" xfId="0" applyNumberFormat="1" applyFont="1" applyBorder="1"/>
    <xf numFmtId="49" fontId="19" fillId="0" borderId="1" xfId="0" applyNumberFormat="1" applyFont="1" applyFill="1" applyBorder="1" applyAlignment="1">
      <alignment horizontal="center" vertical="center"/>
    </xf>
    <xf numFmtId="183" fontId="21" fillId="0" borderId="1" xfId="0" applyNumberFormat="1" applyFont="1" applyFill="1" applyBorder="1"/>
    <xf numFmtId="0" fontId="20" fillId="0" borderId="1" xfId="0" applyFont="1" applyFill="1" applyBorder="1" applyAlignment="1">
      <alignment horizontal="justify" vertical="center" wrapText="1"/>
    </xf>
    <xf numFmtId="4" fontId="2" fillId="0" borderId="1" xfId="0" applyNumberFormat="1" applyFont="1" applyBorder="1"/>
    <xf numFmtId="4" fontId="2" fillId="0" borderId="1" xfId="0" applyNumberFormat="1" applyFont="1" applyFill="1" applyBorder="1"/>
    <xf numFmtId="0" fontId="2" fillId="0" borderId="1" xfId="0" applyFont="1" applyBorder="1"/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8" fillId="0" borderId="0" xfId="0" applyNumberFormat="1" applyFont="1"/>
    <xf numFmtId="0" fontId="8" fillId="0" borderId="0" xfId="0" applyFont="1" applyAlignment="1">
      <alignment horizontal="right"/>
    </xf>
    <xf numFmtId="0" fontId="3" fillId="0" borderId="0" xfId="1" applyAlignment="1" applyProtection="1">
      <alignment horizontal="justify" vertical="justify"/>
      <protection hidden="1"/>
    </xf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84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/>
    <xf numFmtId="0" fontId="25" fillId="0" borderId="0" xfId="1" applyNumberFormat="1" applyFont="1" applyFill="1" applyAlignment="1" applyProtection="1">
      <alignment horizontal="justify" vertical="justify"/>
      <protection hidden="1"/>
    </xf>
    <xf numFmtId="0" fontId="25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5" fillId="0" borderId="0" xfId="1" applyNumberFormat="1" applyFont="1" applyFill="1" applyAlignment="1" applyProtection="1">
      <alignment horizontal="right"/>
      <protection hidden="1"/>
    </xf>
    <xf numFmtId="184" fontId="25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184" fontId="25" fillId="0" borderId="0" xfId="1" applyNumberFormat="1" applyFont="1" applyFill="1" applyAlignment="1" applyProtection="1">
      <alignment horizontal="centerContinuous"/>
      <protection hidden="1"/>
    </xf>
    <xf numFmtId="0" fontId="26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alignment horizontal="center" vertical="top" wrapText="1"/>
      <protection hidden="1"/>
    </xf>
    <xf numFmtId="0" fontId="27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7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7" fillId="0" borderId="1" xfId="1" applyNumberFormat="1" applyFont="1" applyFill="1" applyBorder="1" applyAlignment="1" applyProtection="1">
      <alignment horizontal="center"/>
      <protection hidden="1"/>
    </xf>
    <xf numFmtId="0" fontId="27" fillId="0" borderId="0" xfId="1" applyNumberFormat="1" applyFont="1" applyFill="1" applyAlignment="1" applyProtection="1">
      <protection hidden="1"/>
    </xf>
    <xf numFmtId="0" fontId="3" fillId="0" borderId="0" xfId="1" applyBorder="1" applyAlignment="1" applyProtection="1">
      <alignment horizontal="justify" vertical="justify"/>
      <protection hidden="1"/>
    </xf>
    <xf numFmtId="172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1" xfId="1" applyNumberFormat="1" applyFont="1" applyFill="1" applyBorder="1" applyAlignment="1" applyProtection="1">
      <protection hidden="1"/>
    </xf>
    <xf numFmtId="173" fontId="27" fillId="0" borderId="1" xfId="1" applyNumberFormat="1" applyFont="1" applyFill="1" applyBorder="1" applyAlignment="1" applyProtection="1">
      <protection hidden="1"/>
    </xf>
    <xf numFmtId="185" fontId="27" fillId="0" borderId="1" xfId="1" applyNumberFormat="1" applyFont="1" applyFill="1" applyBorder="1" applyAlignment="1" applyProtection="1">
      <alignment horizontal="right"/>
      <protection hidden="1"/>
    </xf>
    <xf numFmtId="175" fontId="27" fillId="0" borderId="1" xfId="1" applyNumberFormat="1" applyFont="1" applyFill="1" applyBorder="1" applyAlignment="1" applyProtection="1">
      <alignment horizontal="right"/>
      <protection hidden="1"/>
    </xf>
    <xf numFmtId="178" fontId="28" fillId="0" borderId="1" xfId="1" applyNumberFormat="1" applyFont="1" applyFill="1" applyBorder="1" applyAlignment="1" applyProtection="1">
      <protection hidden="1"/>
    </xf>
    <xf numFmtId="4" fontId="27" fillId="0" borderId="1" xfId="1" applyNumberFormat="1" applyFont="1" applyFill="1" applyBorder="1" applyAlignment="1" applyProtection="1">
      <protection hidden="1"/>
    </xf>
    <xf numFmtId="0" fontId="28" fillId="0" borderId="0" xfId="1" applyNumberFormat="1" applyFont="1" applyFill="1" applyBorder="1" applyAlignment="1" applyProtection="1">
      <protection hidden="1"/>
    </xf>
    <xf numFmtId="0" fontId="3" fillId="0" borderId="7" xfId="1" applyBorder="1" applyAlignment="1" applyProtection="1">
      <alignment horizontal="justify" vertical="justify"/>
      <protection hidden="1"/>
    </xf>
    <xf numFmtId="172" fontId="27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9" xfId="1" applyNumberFormat="1" applyFont="1" applyFill="1" applyBorder="1" applyAlignment="1" applyProtection="1">
      <protection hidden="1"/>
    </xf>
    <xf numFmtId="173" fontId="27" fillId="0" borderId="10" xfId="1" applyNumberFormat="1" applyFont="1" applyFill="1" applyBorder="1" applyAlignment="1" applyProtection="1">
      <protection hidden="1"/>
    </xf>
    <xf numFmtId="185" fontId="27" fillId="0" borderId="10" xfId="1" applyNumberFormat="1" applyFont="1" applyFill="1" applyBorder="1" applyAlignment="1" applyProtection="1">
      <alignment horizontal="right"/>
      <protection hidden="1"/>
    </xf>
    <xf numFmtId="178" fontId="28" fillId="0" borderId="4" xfId="1" applyNumberFormat="1" applyFont="1" applyFill="1" applyBorder="1" applyAlignment="1" applyProtection="1">
      <protection hidden="1"/>
    </xf>
    <xf numFmtId="178" fontId="28" fillId="0" borderId="10" xfId="1" applyNumberFormat="1" applyFont="1" applyFill="1" applyBorder="1" applyAlignment="1" applyProtection="1">
      <protection hidden="1"/>
    </xf>
    <xf numFmtId="172" fontId="27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8" fillId="0" borderId="1" xfId="1" applyNumberFormat="1" applyFont="1" applyFill="1" applyBorder="1" applyAlignment="1" applyProtection="1">
      <protection hidden="1"/>
    </xf>
    <xf numFmtId="0" fontId="29" fillId="0" borderId="1" xfId="0" applyFont="1" applyBorder="1"/>
    <xf numFmtId="175" fontId="28" fillId="0" borderId="1" xfId="1" applyNumberFormat="1" applyFont="1" applyFill="1" applyBorder="1" applyAlignment="1" applyProtection="1">
      <alignment horizontal="right"/>
      <protection hidden="1"/>
    </xf>
    <xf numFmtId="4" fontId="28" fillId="0" borderId="1" xfId="1" applyNumberFormat="1" applyFont="1" applyFill="1" applyBorder="1" applyAlignment="1" applyProtection="1">
      <protection hidden="1"/>
    </xf>
    <xf numFmtId="174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8" fillId="0" borderId="10" xfId="1" applyNumberFormat="1" applyFont="1" applyFill="1" applyBorder="1" applyAlignment="1" applyProtection="1">
      <protection hidden="1"/>
    </xf>
    <xf numFmtId="174" fontId="2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0" xfId="0" applyFont="1"/>
    <xf numFmtId="175" fontId="2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0" applyFont="1" applyBorder="1" applyAlignment="1"/>
    <xf numFmtId="172" fontId="27" fillId="0" borderId="9" xfId="1" applyNumberFormat="1" applyFont="1" applyFill="1" applyBorder="1" applyAlignment="1" applyProtection="1">
      <protection hidden="1"/>
    </xf>
    <xf numFmtId="185" fontId="30" fillId="0" borderId="10" xfId="0" applyNumberFormat="1" applyFont="1" applyBorder="1"/>
    <xf numFmtId="178" fontId="27" fillId="0" borderId="4" xfId="1" applyNumberFormat="1" applyFont="1" applyFill="1" applyBorder="1" applyAlignment="1" applyProtection="1">
      <protection hidden="1"/>
    </xf>
    <xf numFmtId="178" fontId="27" fillId="0" borderId="1" xfId="1" applyNumberFormat="1" applyFont="1" applyFill="1" applyBorder="1" applyAlignment="1" applyProtection="1">
      <protection hidden="1"/>
    </xf>
    <xf numFmtId="178" fontId="27" fillId="0" borderId="10" xfId="1" applyNumberFormat="1" applyFont="1" applyFill="1" applyBorder="1" applyAlignment="1" applyProtection="1">
      <protection hidden="1"/>
    </xf>
    <xf numFmtId="175" fontId="27" fillId="0" borderId="8" xfId="1" applyNumberFormat="1" applyFont="1" applyFill="1" applyBorder="1" applyAlignment="1" applyProtection="1">
      <alignment horizontal="justify" vertical="justify" wrapText="1"/>
      <protection hidden="1"/>
    </xf>
    <xf numFmtId="185" fontId="31" fillId="0" borderId="10" xfId="0" applyNumberFormat="1" applyFont="1" applyBorder="1"/>
    <xf numFmtId="172" fontId="27" fillId="0" borderId="4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9" xfId="0" applyBorder="1" applyAlignment="1"/>
    <xf numFmtId="185" fontId="29" fillId="0" borderId="10" xfId="0" applyNumberFormat="1" applyFont="1" applyBorder="1"/>
    <xf numFmtId="174" fontId="28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28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0" xfId="0" applyFont="1" applyBorder="1"/>
    <xf numFmtId="174" fontId="2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172" fontId="27" fillId="0" borderId="11" xfId="1" applyNumberFormat="1" applyFont="1" applyFill="1" applyBorder="1" applyAlignment="1" applyProtection="1">
      <alignment horizontal="justify" vertical="justify" wrapText="1"/>
      <protection hidden="1"/>
    </xf>
    <xf numFmtId="4" fontId="27" fillId="4" borderId="1" xfId="1" applyNumberFormat="1" applyFont="1" applyFill="1" applyBorder="1" applyAlignment="1" applyProtection="1">
      <protection hidden="1"/>
    </xf>
    <xf numFmtId="172" fontId="27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8" fillId="2" borderId="9" xfId="1" applyNumberFormat="1" applyFont="1" applyFill="1" applyBorder="1" applyAlignment="1" applyProtection="1">
      <protection hidden="1"/>
    </xf>
    <xf numFmtId="173" fontId="27" fillId="2" borderId="10" xfId="1" applyNumberFormat="1" applyFont="1" applyFill="1" applyBorder="1" applyAlignment="1" applyProtection="1">
      <protection hidden="1"/>
    </xf>
    <xf numFmtId="185" fontId="27" fillId="2" borderId="10" xfId="1" applyNumberFormat="1" applyFont="1" applyFill="1" applyBorder="1" applyAlignment="1" applyProtection="1">
      <alignment horizontal="right"/>
      <protection hidden="1"/>
    </xf>
    <xf numFmtId="175" fontId="27" fillId="2" borderId="1" xfId="1" applyNumberFormat="1" applyFont="1" applyFill="1" applyBorder="1" applyAlignment="1" applyProtection="1">
      <alignment horizontal="right"/>
      <protection hidden="1"/>
    </xf>
    <xf numFmtId="178" fontId="28" fillId="2" borderId="4" xfId="1" applyNumberFormat="1" applyFont="1" applyFill="1" applyBorder="1" applyAlignment="1" applyProtection="1">
      <protection hidden="1"/>
    </xf>
    <xf numFmtId="178" fontId="28" fillId="2" borderId="1" xfId="1" applyNumberFormat="1" applyFont="1" applyFill="1" applyBorder="1" applyAlignment="1" applyProtection="1">
      <protection hidden="1"/>
    </xf>
    <xf numFmtId="178" fontId="28" fillId="2" borderId="10" xfId="1" applyNumberFormat="1" applyFont="1" applyFill="1" applyBorder="1" applyAlignment="1" applyProtection="1">
      <protection hidden="1"/>
    </xf>
    <xf numFmtId="172" fontId="27" fillId="2" borderId="10" xfId="1" applyNumberFormat="1" applyFont="1" applyFill="1" applyBorder="1" applyAlignment="1" applyProtection="1">
      <alignment horizontal="justify" vertical="justify" wrapText="1"/>
      <protection hidden="1"/>
    </xf>
    <xf numFmtId="172" fontId="27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8" fillId="2" borderId="1" xfId="1" applyNumberFormat="1" applyFont="1" applyFill="1" applyBorder="1" applyAlignment="1" applyProtection="1">
      <protection hidden="1"/>
    </xf>
    <xf numFmtId="173" fontId="28" fillId="2" borderId="1" xfId="1" applyNumberFormat="1" applyFont="1" applyFill="1" applyBorder="1" applyAlignment="1" applyProtection="1">
      <protection hidden="1"/>
    </xf>
    <xf numFmtId="175" fontId="28" fillId="2" borderId="1" xfId="1" applyNumberFormat="1" applyFont="1" applyFill="1" applyBorder="1" applyAlignment="1" applyProtection="1">
      <alignment horizontal="right"/>
      <protection hidden="1"/>
    </xf>
    <xf numFmtId="4" fontId="28" fillId="4" borderId="1" xfId="1" applyNumberFormat="1" applyFont="1" applyFill="1" applyBorder="1" applyAlignment="1" applyProtection="1">
      <protection hidden="1"/>
    </xf>
    <xf numFmtId="174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8" fillId="2" borderId="10" xfId="1" applyNumberFormat="1" applyFont="1" applyFill="1" applyBorder="1" applyAlignment="1" applyProtection="1">
      <alignment horizontal="justify" vertical="justify" wrapText="1"/>
      <protection hidden="1"/>
    </xf>
    <xf numFmtId="175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8" fillId="2" borderId="10" xfId="1" applyNumberFormat="1" applyFont="1" applyFill="1" applyBorder="1" applyAlignment="1" applyProtection="1">
      <protection hidden="1"/>
    </xf>
    <xf numFmtId="175" fontId="27" fillId="0" borderId="10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0" applyFont="1" applyBorder="1" applyAlignment="1">
      <alignment vertical="distributed"/>
    </xf>
    <xf numFmtId="172" fontId="27" fillId="2" borderId="11" xfId="1" applyNumberFormat="1" applyFont="1" applyFill="1" applyBorder="1" applyAlignment="1" applyProtection="1">
      <alignment horizontal="justify" vertical="justify" wrapText="1"/>
      <protection hidden="1"/>
    </xf>
    <xf numFmtId="4" fontId="27" fillId="2" borderId="1" xfId="1" applyNumberFormat="1" applyFont="1" applyFill="1" applyBorder="1" applyAlignment="1" applyProtection="1">
      <protection hidden="1"/>
    </xf>
    <xf numFmtId="0" fontId="28" fillId="0" borderId="1" xfId="1" applyFont="1" applyBorder="1"/>
    <xf numFmtId="4" fontId="28" fillId="0" borderId="1" xfId="1" applyNumberFormat="1" applyFont="1" applyFill="1" applyBorder="1"/>
    <xf numFmtId="172" fontId="27" fillId="0" borderId="12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" xfId="1" applyNumberFormat="1" applyFont="1" applyFill="1" applyBorder="1" applyAlignment="1" applyProtection="1">
      <protection hidden="1"/>
    </xf>
    <xf numFmtId="185" fontId="27" fillId="0" borderId="1" xfId="1" applyNumberFormat="1" applyFont="1" applyFill="1" applyBorder="1"/>
    <xf numFmtId="175" fontId="27" fillId="0" borderId="1" xfId="1" applyNumberFormat="1" applyFont="1" applyBorder="1"/>
    <xf numFmtId="0" fontId="25" fillId="0" borderId="1" xfId="1" applyFont="1" applyBorder="1"/>
    <xf numFmtId="4" fontId="27" fillId="0" borderId="1" xfId="1" applyNumberFormat="1" applyFont="1" applyFill="1" applyBorder="1"/>
    <xf numFmtId="4" fontId="27" fillId="0" borderId="1" xfId="1" applyNumberFormat="1" applyFont="1" applyBorder="1"/>
    <xf numFmtId="175" fontId="27" fillId="0" borderId="10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4" xfId="1" applyNumberFormat="1" applyFont="1" applyFill="1" applyBorder="1" applyAlignment="1" applyProtection="1">
      <alignment horizontal="left" vertical="justify" wrapText="1"/>
      <protection hidden="1"/>
    </xf>
    <xf numFmtId="186" fontId="27" fillId="0" borderId="1" xfId="1" applyNumberFormat="1" applyFont="1" applyFill="1" applyBorder="1"/>
    <xf numFmtId="175" fontId="28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1" xfId="1" applyNumberFormat="1" applyFont="1" applyBorder="1"/>
    <xf numFmtId="4" fontId="28" fillId="0" borderId="1" xfId="1" applyNumberFormat="1" applyFont="1" applyBorder="1"/>
    <xf numFmtId="0" fontId="27" fillId="0" borderId="10" xfId="1" applyNumberFormat="1" applyFont="1" applyFill="1" applyBorder="1" applyAlignment="1" applyProtection="1">
      <alignment horizontal="center" vertical="justify"/>
      <protection hidden="1"/>
    </xf>
    <xf numFmtId="0" fontId="27" fillId="0" borderId="9" xfId="1" applyNumberFormat="1" applyFont="1" applyFill="1" applyBorder="1" applyAlignment="1" applyProtection="1">
      <alignment horizontal="center" vertical="justify"/>
      <protection hidden="1"/>
    </xf>
    <xf numFmtId="0" fontId="27" fillId="0" borderId="4" xfId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protection hidden="1"/>
    </xf>
    <xf numFmtId="185" fontId="28" fillId="0" borderId="1" xfId="1" applyNumberFormat="1" applyFont="1" applyFill="1" applyBorder="1" applyAlignment="1" applyProtection="1">
      <alignment horizontal="right"/>
      <protection hidden="1"/>
    </xf>
    <xf numFmtId="0" fontId="27" fillId="0" borderId="1" xfId="1" applyNumberFormat="1" applyFont="1" applyFill="1" applyBorder="1" applyAlignment="1" applyProtection="1">
      <alignment horizontal="right"/>
      <protection hidden="1"/>
    </xf>
    <xf numFmtId="3" fontId="27" fillId="0" borderId="1" xfId="1" applyNumberFormat="1" applyFont="1" applyFill="1" applyBorder="1" applyAlignment="1" applyProtection="1">
      <protection hidden="1"/>
    </xf>
    <xf numFmtId="0" fontId="28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3" fontId="27" fillId="0" borderId="0" xfId="1" applyNumberFormat="1" applyFont="1" applyFill="1" applyAlignment="1" applyProtection="1">
      <protection hidden="1"/>
    </xf>
    <xf numFmtId="184" fontId="27" fillId="0" borderId="0" xfId="1" applyNumberFormat="1" applyFont="1" applyFill="1" applyAlignment="1" applyProtection="1">
      <protection hidden="1"/>
    </xf>
    <xf numFmtId="0" fontId="3" fillId="0" borderId="0" xfId="1" applyFill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184" fontId="3" fillId="0" borderId="0" xfId="1" applyNumberFormat="1" applyProtection="1">
      <protection hidden="1"/>
    </xf>
    <xf numFmtId="0" fontId="28" fillId="0" borderId="0" xfId="1" applyFont="1" applyProtection="1">
      <protection hidden="1"/>
    </xf>
    <xf numFmtId="0" fontId="28" fillId="0" borderId="0" xfId="1" applyFont="1" applyFill="1" applyAlignment="1" applyProtection="1">
      <alignment horizontal="right"/>
      <protection hidden="1"/>
    </xf>
    <xf numFmtId="0" fontId="33" fillId="0" borderId="0" xfId="1" applyFont="1" applyAlignment="1" applyProtection="1">
      <alignment horizontal="right"/>
      <protection hidden="1"/>
    </xf>
    <xf numFmtId="0" fontId="33" fillId="0" borderId="0" xfId="1" applyFont="1" applyProtection="1">
      <protection hidden="1"/>
    </xf>
    <xf numFmtId="0" fontId="3" fillId="0" borderId="13" xfId="1" applyBorder="1" applyProtection="1">
      <protection hidden="1"/>
    </xf>
    <xf numFmtId="0" fontId="28" fillId="0" borderId="0" xfId="1" applyFont="1" applyAlignment="1" applyProtection="1">
      <alignment vertical="top"/>
      <protection hidden="1"/>
    </xf>
    <xf numFmtId="0" fontId="3" fillId="0" borderId="0" xfId="1" applyAlignment="1">
      <alignment horizontal="justify" vertical="justify"/>
    </xf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184" fontId="3" fillId="0" borderId="0" xfId="1" applyNumberFormat="1"/>
    <xf numFmtId="0" fontId="8" fillId="0" borderId="0" xfId="1" applyFont="1" applyAlignment="1" applyProtection="1">
      <alignment horizontal="justify" vertical="justify"/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34" fillId="0" borderId="0" xfId="1" applyFont="1" applyFill="1" applyAlignment="1" applyProtection="1">
      <protection hidden="1"/>
    </xf>
    <xf numFmtId="0" fontId="34" fillId="0" borderId="0" xfId="1" applyFont="1" applyAlignment="1" applyProtection="1">
      <protection hidden="1"/>
    </xf>
    <xf numFmtId="0" fontId="34" fillId="0" borderId="0" xfId="1" applyFont="1"/>
    <xf numFmtId="0" fontId="35" fillId="0" borderId="0" xfId="0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34" fillId="0" borderId="0" xfId="1" applyFont="1" applyFill="1"/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34" fillId="0" borderId="0" xfId="1" applyFont="1" applyProtection="1">
      <protection hidden="1"/>
    </xf>
    <xf numFmtId="0" fontId="36" fillId="0" borderId="14" xfId="1" applyNumberFormat="1" applyFont="1" applyFill="1" applyBorder="1" applyAlignment="1" applyProtection="1">
      <alignment horizontal="center" vertical="justify"/>
      <protection hidden="1"/>
    </xf>
    <xf numFmtId="0" fontId="36" fillId="0" borderId="15" xfId="1" applyNumberFormat="1" applyFont="1" applyFill="1" applyBorder="1" applyAlignment="1" applyProtection="1">
      <alignment horizontal="center" vertical="justify"/>
      <protection hidden="1"/>
    </xf>
    <xf numFmtId="0" fontId="36" fillId="0" borderId="15" xfId="1" applyNumberFormat="1" applyFont="1" applyFill="1" applyBorder="1" applyAlignment="1" applyProtection="1">
      <alignment horizontal="center" vertical="top" wrapText="1"/>
      <protection hidden="1"/>
    </xf>
    <xf numFmtId="0" fontId="36" fillId="0" borderId="15" xfId="1" applyNumberFormat="1" applyFont="1" applyFill="1" applyBorder="1" applyAlignment="1" applyProtection="1">
      <alignment horizontal="right" vertical="top" wrapText="1"/>
      <protection hidden="1"/>
    </xf>
    <xf numFmtId="0" fontId="36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7" fillId="0" borderId="16" xfId="0" applyFont="1" applyBorder="1" applyAlignment="1">
      <alignment horizontal="center" vertical="center" wrapText="1"/>
    </xf>
    <xf numFmtId="173" fontId="36" fillId="0" borderId="15" xfId="1" applyNumberFormat="1" applyFont="1" applyFill="1" applyBorder="1" applyAlignment="1" applyProtection="1">
      <alignment horizontal="right" vertical="top" wrapText="1"/>
      <protection hidden="1"/>
    </xf>
    <xf numFmtId="185" fontId="36" fillId="0" borderId="15" xfId="1" applyNumberFormat="1" applyFont="1" applyFill="1" applyBorder="1" applyAlignment="1" applyProtection="1">
      <alignment horizontal="right" vertical="top" wrapText="1"/>
      <protection hidden="1"/>
    </xf>
    <xf numFmtId="175" fontId="36" fillId="0" borderId="15" xfId="1" applyNumberFormat="1" applyFont="1" applyFill="1" applyBorder="1" applyAlignment="1" applyProtection="1">
      <alignment horizontal="right" vertical="top" wrapText="1"/>
      <protection hidden="1"/>
    </xf>
    <xf numFmtId="4" fontId="36" fillId="0" borderId="15" xfId="1" applyNumberFormat="1" applyFont="1" applyFill="1" applyBorder="1" applyAlignment="1" applyProtection="1">
      <alignment horizontal="right" vertical="center" wrapText="1"/>
      <protection hidden="1"/>
    </xf>
    <xf numFmtId="4" fontId="37" fillId="0" borderId="16" xfId="0" applyNumberFormat="1" applyFont="1" applyBorder="1" applyAlignment="1">
      <alignment horizontal="right" vertical="center" wrapText="1"/>
    </xf>
    <xf numFmtId="175" fontId="36" fillId="0" borderId="11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1" xfId="1" applyNumberFormat="1" applyFont="1" applyFill="1" applyBorder="1" applyAlignment="1" applyProtection="1">
      <alignment wrapText="1"/>
      <protection hidden="1"/>
    </xf>
    <xf numFmtId="173" fontId="36" fillId="0" borderId="1" xfId="1" applyNumberFormat="1" applyFont="1" applyFill="1" applyBorder="1" applyAlignment="1" applyProtection="1">
      <alignment wrapText="1"/>
      <protection hidden="1"/>
    </xf>
    <xf numFmtId="185" fontId="36" fillId="0" borderId="1" xfId="1" applyNumberFormat="1" applyFont="1" applyFill="1" applyBorder="1" applyAlignment="1" applyProtection="1">
      <alignment horizontal="right"/>
      <protection hidden="1"/>
    </xf>
    <xf numFmtId="175" fontId="36" fillId="0" borderId="1" xfId="1" applyNumberFormat="1" applyFont="1" applyFill="1" applyBorder="1" applyAlignment="1" applyProtection="1">
      <alignment horizontal="right" wrapText="1"/>
      <protection hidden="1"/>
    </xf>
    <xf numFmtId="178" fontId="36" fillId="0" borderId="1" xfId="1" applyNumberFormat="1" applyFont="1" applyFill="1" applyBorder="1" applyAlignment="1" applyProtection="1">
      <protection hidden="1"/>
    </xf>
    <xf numFmtId="178" fontId="36" fillId="0" borderId="17" xfId="1" applyNumberFormat="1" applyFont="1" applyFill="1" applyBorder="1" applyAlignment="1" applyProtection="1">
      <protection hidden="1"/>
    </xf>
    <xf numFmtId="175" fontId="36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38" fillId="0" borderId="10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38" fillId="0" borderId="1" xfId="1" applyNumberFormat="1" applyFont="1" applyFill="1" applyBorder="1" applyAlignment="1" applyProtection="1">
      <alignment wrapText="1"/>
      <protection hidden="1"/>
    </xf>
    <xf numFmtId="173" fontId="38" fillId="0" borderId="1" xfId="1" applyNumberFormat="1" applyFont="1" applyFill="1" applyBorder="1" applyAlignment="1" applyProtection="1">
      <alignment wrapText="1"/>
      <protection hidden="1"/>
    </xf>
    <xf numFmtId="0" fontId="35" fillId="0" borderId="1" xfId="0" applyFont="1" applyBorder="1"/>
    <xf numFmtId="175" fontId="38" fillId="0" borderId="1" xfId="1" applyNumberFormat="1" applyFont="1" applyFill="1" applyBorder="1" applyAlignment="1" applyProtection="1">
      <alignment horizontal="right" wrapText="1"/>
      <protection hidden="1"/>
    </xf>
    <xf numFmtId="178" fontId="38" fillId="0" borderId="1" xfId="1" applyNumberFormat="1" applyFont="1" applyFill="1" applyBorder="1" applyAlignment="1" applyProtection="1">
      <protection hidden="1"/>
    </xf>
    <xf numFmtId="178" fontId="38" fillId="0" borderId="17" xfId="1" applyNumberFormat="1" applyFont="1" applyFill="1" applyBorder="1" applyAlignment="1" applyProtection="1">
      <protection hidden="1"/>
    </xf>
    <xf numFmtId="174" fontId="38" fillId="0" borderId="10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35" fillId="0" borderId="1" xfId="0" applyNumberFormat="1" applyFont="1" applyBorder="1"/>
    <xf numFmtId="0" fontId="3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0" applyFont="1" applyBorder="1" applyAlignment="1">
      <alignment horizontal="left" wrapText="1"/>
    </xf>
    <xf numFmtId="0" fontId="36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4" xfId="1" applyNumberFormat="1" applyFont="1" applyFill="1" applyBorder="1" applyAlignment="1" applyProtection="1">
      <alignment horizontal="left" vertical="justify" wrapText="1"/>
      <protection hidden="1"/>
    </xf>
    <xf numFmtId="185" fontId="37" fillId="0" borderId="1" xfId="0" applyNumberFormat="1" applyFont="1" applyBorder="1"/>
    <xf numFmtId="175" fontId="36" fillId="0" borderId="18" xfId="1" applyNumberFormat="1" applyFont="1" applyFill="1" applyBorder="1" applyAlignment="1" applyProtection="1">
      <alignment horizontal="justify" vertical="justify" wrapText="1"/>
      <protection hidden="1"/>
    </xf>
    <xf numFmtId="172" fontId="36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175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3" xfId="0" applyFont="1" applyBorder="1" applyAlignment="1">
      <alignment horizontal="justify" vertical="justify" wrapText="1"/>
    </xf>
    <xf numFmtId="0" fontId="6" fillId="0" borderId="20" xfId="0" applyFont="1" applyBorder="1" applyAlignment="1">
      <alignment horizontal="justify" vertical="justify" wrapText="1"/>
    </xf>
    <xf numFmtId="175" fontId="36" fillId="0" borderId="3" xfId="1" applyNumberFormat="1" applyFont="1" applyFill="1" applyBorder="1" applyAlignment="1" applyProtection="1">
      <alignment wrapText="1"/>
      <protection hidden="1"/>
    </xf>
    <xf numFmtId="173" fontId="36" fillId="0" borderId="3" xfId="1" applyNumberFormat="1" applyFont="1" applyFill="1" applyBorder="1" applyAlignment="1" applyProtection="1">
      <alignment wrapText="1"/>
      <protection hidden="1"/>
    </xf>
    <xf numFmtId="185" fontId="37" fillId="0" borderId="3" xfId="0" applyNumberFormat="1" applyFont="1" applyBorder="1"/>
    <xf numFmtId="175" fontId="36" fillId="0" borderId="3" xfId="1" applyNumberFormat="1" applyFont="1" applyFill="1" applyBorder="1" applyAlignment="1" applyProtection="1">
      <alignment horizontal="right" wrapText="1"/>
      <protection hidden="1"/>
    </xf>
    <xf numFmtId="178" fontId="36" fillId="0" borderId="3" xfId="1" applyNumberFormat="1" applyFont="1" applyFill="1" applyBorder="1" applyAlignment="1" applyProtection="1">
      <protection hidden="1"/>
    </xf>
    <xf numFmtId="178" fontId="36" fillId="0" borderId="21" xfId="1" applyNumberFormat="1" applyFont="1" applyFill="1" applyBorder="1" applyAlignment="1" applyProtection="1">
      <protection hidden="1"/>
    </xf>
    <xf numFmtId="0" fontId="3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9" xfId="0" applyBorder="1" applyAlignment="1">
      <alignment horizontal="justify" vertical="justify" wrapText="1"/>
    </xf>
    <xf numFmtId="0" fontId="0" fillId="0" borderId="4" xfId="0" applyBorder="1" applyAlignment="1">
      <alignment horizontal="justify" vertical="justify" wrapText="1"/>
    </xf>
    <xf numFmtId="185" fontId="35" fillId="0" borderId="1" xfId="0" applyNumberFormat="1" applyFont="1" applyBorder="1"/>
    <xf numFmtId="175" fontId="36" fillId="0" borderId="10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39" fillId="0" borderId="10" xfId="0" applyFont="1" applyBorder="1" applyAlignment="1">
      <alignment horizontal="justify" vertical="justify" wrapText="1"/>
    </xf>
    <xf numFmtId="0" fontId="39" fillId="0" borderId="9" xfId="0" applyFont="1" applyBorder="1" applyAlignment="1">
      <alignment horizontal="justify" vertical="justify" wrapText="1"/>
    </xf>
    <xf numFmtId="0" fontId="39" fillId="0" borderId="4" xfId="0" applyFont="1" applyBorder="1" applyAlignment="1">
      <alignment horizontal="justify" vertical="justify" wrapText="1"/>
    </xf>
    <xf numFmtId="175" fontId="36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0" xfId="1" applyNumberFormat="1" applyFont="1" applyFill="1" applyBorder="1" applyAlignment="1" applyProtection="1">
      <alignment horizontal="justify" vertical="justify" wrapText="1"/>
      <protection hidden="1"/>
    </xf>
    <xf numFmtId="174" fontId="38" fillId="2" borderId="10" xfId="1" applyNumberFormat="1" applyFont="1" applyFill="1" applyBorder="1" applyAlignment="1" applyProtection="1">
      <alignment horizontal="left" vertical="justify" wrapText="1"/>
      <protection hidden="1"/>
    </xf>
    <xf numFmtId="174" fontId="38" fillId="2" borderId="9" xfId="1" applyNumberFormat="1" applyFont="1" applyFill="1" applyBorder="1" applyAlignment="1" applyProtection="1">
      <alignment horizontal="left" vertical="justify" wrapText="1"/>
      <protection hidden="1"/>
    </xf>
    <xf numFmtId="174" fontId="38" fillId="2" borderId="4" xfId="1" applyNumberFormat="1" applyFont="1" applyFill="1" applyBorder="1" applyAlignment="1" applyProtection="1">
      <alignment horizontal="left" vertical="justify" wrapText="1"/>
      <protection hidden="1"/>
    </xf>
    <xf numFmtId="0" fontId="38" fillId="2" borderId="10" xfId="1" applyNumberFormat="1" applyFont="1" applyFill="1" applyBorder="1" applyAlignment="1" applyProtection="1">
      <alignment vertical="justify" wrapText="1"/>
      <protection hidden="1"/>
    </xf>
    <xf numFmtId="175" fontId="38" fillId="2" borderId="1" xfId="1" applyNumberFormat="1" applyFont="1" applyFill="1" applyBorder="1" applyAlignment="1" applyProtection="1">
      <alignment wrapText="1"/>
      <protection hidden="1"/>
    </xf>
    <xf numFmtId="173" fontId="38" fillId="2" borderId="1" xfId="1" applyNumberFormat="1" applyFont="1" applyFill="1" applyBorder="1" applyAlignment="1" applyProtection="1">
      <alignment wrapText="1"/>
      <protection hidden="1"/>
    </xf>
    <xf numFmtId="175" fontId="38" fillId="2" borderId="1" xfId="1" applyNumberFormat="1" applyFont="1" applyFill="1" applyBorder="1" applyAlignment="1" applyProtection="1">
      <alignment horizontal="right" wrapText="1"/>
      <protection hidden="1"/>
    </xf>
    <xf numFmtId="178" fontId="38" fillId="2" borderId="1" xfId="1" applyNumberFormat="1" applyFont="1" applyFill="1" applyBorder="1" applyAlignment="1" applyProtection="1">
      <protection hidden="1"/>
    </xf>
    <xf numFmtId="178" fontId="38" fillId="2" borderId="17" xfId="1" applyNumberFormat="1" applyFont="1" applyFill="1" applyBorder="1" applyAlignment="1" applyProtection="1">
      <protection hidden="1"/>
    </xf>
    <xf numFmtId="178" fontId="36" fillId="2" borderId="1" xfId="1" applyNumberFormat="1" applyFont="1" applyFill="1" applyBorder="1" applyAlignment="1" applyProtection="1">
      <protection hidden="1"/>
    </xf>
    <xf numFmtId="174" fontId="3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9" xfId="0" applyFont="1" applyBorder="1" applyAlignment="1">
      <alignment horizontal="left" vertical="justify" wrapText="1"/>
    </xf>
    <xf numFmtId="0" fontId="5" fillId="0" borderId="4" xfId="0" applyFont="1" applyBorder="1" applyAlignment="1">
      <alignment horizontal="left" vertical="justify" wrapText="1"/>
    </xf>
    <xf numFmtId="0" fontId="35" fillId="0" borderId="10" xfId="0" applyFont="1" applyBorder="1" applyAlignment="1">
      <alignment horizontal="left" vertical="distributed"/>
    </xf>
    <xf numFmtId="0" fontId="35" fillId="0" borderId="9" xfId="0" applyFont="1" applyBorder="1" applyAlignment="1">
      <alignment horizontal="left" vertical="distributed"/>
    </xf>
    <xf numFmtId="0" fontId="35" fillId="0" borderId="4" xfId="0" applyFont="1" applyBorder="1" applyAlignment="1">
      <alignment horizontal="left" vertical="distributed"/>
    </xf>
    <xf numFmtId="0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8" fillId="0" borderId="4" xfId="1" applyNumberFormat="1" applyFont="1" applyFill="1" applyBorder="1" applyAlignment="1" applyProtection="1">
      <alignment horizontal="left" vertical="justify" wrapText="1"/>
      <protection hidden="1"/>
    </xf>
    <xf numFmtId="185" fontId="38" fillId="0" borderId="1" xfId="1" applyNumberFormat="1" applyFont="1" applyFill="1" applyBorder="1" applyAlignment="1" applyProtection="1">
      <alignment horizontal="right"/>
      <protection hidden="1"/>
    </xf>
    <xf numFmtId="174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6" fillId="2" borderId="8" xfId="1" applyNumberFormat="1" applyFont="1" applyFill="1" applyBorder="1" applyAlignment="1" applyProtection="1">
      <alignment horizontal="justify" vertical="justify" wrapText="1"/>
      <protection hidden="1"/>
    </xf>
    <xf numFmtId="175" fontId="36" fillId="2" borderId="9" xfId="1" applyNumberFormat="1" applyFont="1" applyFill="1" applyBorder="1" applyAlignment="1" applyProtection="1">
      <alignment horizontal="justify" vertical="justify" wrapText="1"/>
      <protection hidden="1"/>
    </xf>
    <xf numFmtId="175" fontId="36" fillId="2" borderId="4" xfId="1" applyNumberFormat="1" applyFont="1" applyFill="1" applyBorder="1" applyAlignment="1" applyProtection="1">
      <alignment horizontal="justify" vertical="justify" wrapText="1"/>
      <protection hidden="1"/>
    </xf>
    <xf numFmtId="175" fontId="36" fillId="2" borderId="1" xfId="1" applyNumberFormat="1" applyFont="1" applyFill="1" applyBorder="1" applyAlignment="1" applyProtection="1">
      <alignment wrapText="1"/>
      <protection hidden="1"/>
    </xf>
    <xf numFmtId="173" fontId="36" fillId="2" borderId="1" xfId="1" applyNumberFormat="1" applyFont="1" applyFill="1" applyBorder="1" applyAlignment="1" applyProtection="1">
      <alignment wrapText="1"/>
      <protection hidden="1"/>
    </xf>
    <xf numFmtId="185" fontId="36" fillId="2" borderId="1" xfId="1" applyNumberFormat="1" applyFont="1" applyFill="1" applyBorder="1" applyAlignment="1" applyProtection="1">
      <alignment horizontal="right"/>
      <protection hidden="1"/>
    </xf>
    <xf numFmtId="175" fontId="36" fillId="2" borderId="1" xfId="1" applyNumberFormat="1" applyFont="1" applyFill="1" applyBorder="1" applyAlignment="1" applyProtection="1">
      <alignment horizontal="right" wrapText="1"/>
      <protection hidden="1"/>
    </xf>
    <xf numFmtId="178" fontId="36" fillId="2" borderId="17" xfId="1" applyNumberFormat="1" applyFont="1" applyFill="1" applyBorder="1" applyAlignment="1" applyProtection="1">
      <protection hidden="1"/>
    </xf>
    <xf numFmtId="175" fontId="36" fillId="2" borderId="11" xfId="1" applyNumberFormat="1" applyFont="1" applyFill="1" applyBorder="1" applyAlignment="1" applyProtection="1">
      <alignment horizontal="justify" vertical="justify" wrapText="1"/>
      <protection hidden="1"/>
    </xf>
    <xf numFmtId="172" fontId="36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4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38" fillId="2" borderId="1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9" xfId="0" applyFont="1" applyBorder="1" applyAlignment="1">
      <alignment horizontal="justify" vertical="justify" wrapText="1"/>
    </xf>
    <xf numFmtId="0" fontId="35" fillId="0" borderId="4" xfId="0" applyFont="1" applyBorder="1" applyAlignment="1">
      <alignment horizontal="justify" vertical="justify" wrapText="1"/>
    </xf>
    <xf numFmtId="175" fontId="36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9" xfId="0" applyFont="1" applyBorder="1" applyAlignment="1">
      <alignment horizontal="left" vertical="justify" wrapText="1"/>
    </xf>
    <xf numFmtId="0" fontId="37" fillId="0" borderId="4" xfId="0" applyFont="1" applyBorder="1" applyAlignment="1">
      <alignment horizontal="left" vertical="justify" wrapText="1"/>
    </xf>
    <xf numFmtId="175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35" fillId="0" borderId="9" xfId="0" applyFont="1" applyBorder="1" applyAlignment="1">
      <alignment horizontal="left" vertical="justify" wrapText="1"/>
    </xf>
    <xf numFmtId="0" fontId="35" fillId="0" borderId="4" xfId="0" applyFont="1" applyBorder="1" applyAlignment="1">
      <alignment horizontal="left" vertical="justify" wrapText="1"/>
    </xf>
    <xf numFmtId="175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22" xfId="1" applyNumberFormat="1" applyFont="1" applyFill="1" applyBorder="1" applyAlignment="1" applyProtection="1">
      <alignment horizontal="justify" vertical="justify"/>
      <protection hidden="1"/>
    </xf>
    <xf numFmtId="0" fontId="36" fillId="0" borderId="23" xfId="1" applyNumberFormat="1" applyFont="1" applyFill="1" applyBorder="1" applyAlignment="1" applyProtection="1">
      <alignment horizontal="center" vertical="justify"/>
      <protection hidden="1"/>
    </xf>
    <xf numFmtId="0" fontId="36" fillId="0" borderId="24" xfId="1" applyNumberFormat="1" applyFont="1" applyFill="1" applyBorder="1" applyAlignment="1" applyProtection="1">
      <alignment horizontal="center" vertical="justify"/>
      <protection hidden="1"/>
    </xf>
    <xf numFmtId="0" fontId="36" fillId="0" borderId="25" xfId="1" applyNumberFormat="1" applyFont="1" applyFill="1" applyBorder="1" applyAlignment="1" applyProtection="1">
      <alignment horizontal="center" vertical="justify"/>
      <protection hidden="1"/>
    </xf>
    <xf numFmtId="0" fontId="38" fillId="0" borderId="26" xfId="1" applyNumberFormat="1" applyFont="1" applyFill="1" applyBorder="1" applyAlignment="1" applyProtection="1">
      <alignment wrapText="1"/>
      <protection hidden="1"/>
    </xf>
    <xf numFmtId="0" fontId="38" fillId="0" borderId="26" xfId="1" applyNumberFormat="1" applyFont="1" applyFill="1" applyBorder="1" applyAlignment="1" applyProtection="1">
      <alignment horizontal="right" wrapText="1"/>
      <protection hidden="1"/>
    </xf>
    <xf numFmtId="4" fontId="36" fillId="0" borderId="26" xfId="1" applyNumberFormat="1" applyFont="1" applyFill="1" applyBorder="1" applyAlignment="1" applyProtection="1">
      <protection hidden="1"/>
    </xf>
    <xf numFmtId="49" fontId="0" fillId="0" borderId="0" xfId="0" applyNumberFormat="1"/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4" sqref="C4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2019</v>
      </c>
      <c r="D10" s="15" t="s">
        <v>25</v>
      </c>
      <c r="E10" s="15" t="s">
        <v>27</v>
      </c>
      <c r="F10" s="13">
        <v>2020</v>
      </c>
      <c r="G10" s="13">
        <v>2021</v>
      </c>
    </row>
    <row r="11" spans="1:7" ht="56.25" x14ac:dyDescent="0.2">
      <c r="A11" s="4" t="s">
        <v>5</v>
      </c>
      <c r="B11" s="5" t="s">
        <v>6</v>
      </c>
      <c r="C11" s="16">
        <v>960714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6">
        <f>C13+C17</f>
        <v>960714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-11843600</v>
      </c>
      <c r="D13" s="14" t="e">
        <f t="shared" si="0"/>
        <v>#REF!</v>
      </c>
      <c r="E13" s="14" t="e">
        <f t="shared" si="0"/>
        <v>#REF!</v>
      </c>
      <c r="F13" s="16">
        <f>F14</f>
        <v>-12235200</v>
      </c>
      <c r="G13" s="16">
        <f t="shared" si="0"/>
        <v>-12536800</v>
      </c>
    </row>
    <row r="14" spans="1:7" ht="37.5" x14ac:dyDescent="0.2">
      <c r="A14" s="6" t="s">
        <v>11</v>
      </c>
      <c r="B14" s="7" t="s">
        <v>12</v>
      </c>
      <c r="C14" s="16">
        <f t="shared" si="0"/>
        <v>-11843600</v>
      </c>
      <c r="D14" s="14" t="e">
        <f t="shared" si="0"/>
        <v>#REF!</v>
      </c>
      <c r="E14" s="14" t="e">
        <f t="shared" si="0"/>
        <v>#REF!</v>
      </c>
      <c r="F14" s="16">
        <f t="shared" si="0"/>
        <v>-12235200</v>
      </c>
      <c r="G14" s="16">
        <f t="shared" si="0"/>
        <v>-12536800</v>
      </c>
    </row>
    <row r="15" spans="1:7" ht="37.5" x14ac:dyDescent="0.2">
      <c r="A15" s="6" t="s">
        <v>13</v>
      </c>
      <c r="B15" s="7" t="s">
        <v>14</v>
      </c>
      <c r="C15" s="16">
        <f t="shared" si="0"/>
        <v>-11843600</v>
      </c>
      <c r="D15" s="14" t="e">
        <f t="shared" si="0"/>
        <v>#REF!</v>
      </c>
      <c r="E15" s="14" t="e">
        <f t="shared" si="0"/>
        <v>#REF!</v>
      </c>
      <c r="F15" s="16">
        <f t="shared" si="0"/>
        <v>-12235200</v>
      </c>
      <c r="G15" s="16">
        <f t="shared" si="0"/>
        <v>-12536800</v>
      </c>
    </row>
    <row r="16" spans="1:7" ht="37.5" x14ac:dyDescent="0.2">
      <c r="A16" s="6" t="s">
        <v>15</v>
      </c>
      <c r="B16" s="7" t="s">
        <v>16</v>
      </c>
      <c r="C16" s="16">
        <v>-11843600</v>
      </c>
      <c r="D16" s="14" t="e">
        <f>-#REF!</f>
        <v>#REF!</v>
      </c>
      <c r="E16" s="14" t="e">
        <f>-#REF!</f>
        <v>#REF!</v>
      </c>
      <c r="F16" s="16">
        <v>-12235200</v>
      </c>
      <c r="G16" s="16">
        <v>-12536800</v>
      </c>
    </row>
    <row r="17" spans="1:7" ht="18.75" x14ac:dyDescent="0.2">
      <c r="A17" s="6" t="s">
        <v>17</v>
      </c>
      <c r="B17" s="7" t="s">
        <v>18</v>
      </c>
      <c r="C17" s="16">
        <f>C18</f>
        <v>12804314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12235200</v>
      </c>
      <c r="G17" s="16">
        <f t="shared" si="1"/>
        <v>12536800</v>
      </c>
    </row>
    <row r="18" spans="1:7" ht="37.5" x14ac:dyDescent="0.2">
      <c r="A18" s="6" t="s">
        <v>19</v>
      </c>
      <c r="B18" s="7" t="s">
        <v>20</v>
      </c>
      <c r="C18" s="16">
        <f t="shared" si="1"/>
        <v>12804314</v>
      </c>
      <c r="D18" s="14" t="e">
        <f t="shared" si="1"/>
        <v>#REF!</v>
      </c>
      <c r="E18" s="14" t="e">
        <f t="shared" si="1"/>
        <v>#REF!</v>
      </c>
      <c r="F18" s="16">
        <f>F19</f>
        <v>12235200</v>
      </c>
      <c r="G18" s="16">
        <f t="shared" si="1"/>
        <v>12536800</v>
      </c>
    </row>
    <row r="19" spans="1:7" ht="37.5" x14ac:dyDescent="0.2">
      <c r="A19" s="6" t="s">
        <v>21</v>
      </c>
      <c r="B19" s="7" t="s">
        <v>22</v>
      </c>
      <c r="C19" s="16">
        <f t="shared" si="1"/>
        <v>12804314</v>
      </c>
      <c r="D19" s="14" t="e">
        <f t="shared" si="1"/>
        <v>#REF!</v>
      </c>
      <c r="E19" s="14" t="e">
        <f t="shared" si="1"/>
        <v>#REF!</v>
      </c>
      <c r="F19" s="16">
        <f>F20</f>
        <v>12235200</v>
      </c>
      <c r="G19" s="16">
        <f t="shared" si="1"/>
        <v>12536800</v>
      </c>
    </row>
    <row r="20" spans="1:7" ht="37.5" x14ac:dyDescent="0.2">
      <c r="A20" s="6" t="s">
        <v>23</v>
      </c>
      <c r="B20" s="7" t="s">
        <v>24</v>
      </c>
      <c r="C20" s="16">
        <v>12804314</v>
      </c>
      <c r="D20" s="14" t="e">
        <f>#REF!</f>
        <v>#REF!</v>
      </c>
      <c r="E20" s="14" t="e">
        <f>#REF!</f>
        <v>#REF!</v>
      </c>
      <c r="F20" s="16">
        <v>12235200</v>
      </c>
      <c r="G20" s="16">
        <v>12536800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zoomScale="75" workbookViewId="0">
      <selection activeCell="B15" sqref="B15"/>
    </sheetView>
  </sheetViews>
  <sheetFormatPr defaultRowHeight="15.75" x14ac:dyDescent="0.25"/>
  <cols>
    <col min="1" max="1" width="28.85546875" style="23" bestFit="1" customWidth="1"/>
    <col min="2" max="2" width="77.85546875" customWidth="1"/>
    <col min="3" max="3" width="16" style="22" customWidth="1"/>
    <col min="4" max="4" width="16" style="22" hidden="1" customWidth="1"/>
    <col min="5" max="5" width="15.85546875" style="22" hidden="1" customWidth="1"/>
    <col min="6" max="6" width="17.140625" style="21" customWidth="1"/>
    <col min="7" max="7" width="14.42578125" style="21" customWidth="1"/>
  </cols>
  <sheetData>
    <row r="1" spans="1:7" ht="18.75" x14ac:dyDescent="0.3">
      <c r="B1" s="1" t="s">
        <v>173</v>
      </c>
      <c r="C1" s="29" t="s">
        <v>172</v>
      </c>
      <c r="D1" s="29"/>
      <c r="E1" s="29"/>
    </row>
    <row r="2" spans="1:7" ht="18.75" x14ac:dyDescent="0.3">
      <c r="B2" s="1" t="s">
        <v>171</v>
      </c>
      <c r="C2" s="29" t="s">
        <v>1</v>
      </c>
      <c r="D2" s="29"/>
      <c r="E2" s="29"/>
    </row>
    <row r="3" spans="1:7" ht="18.75" x14ac:dyDescent="0.3">
      <c r="B3" s="1" t="s">
        <v>170</v>
      </c>
      <c r="C3" s="29" t="s">
        <v>169</v>
      </c>
      <c r="D3" s="29"/>
      <c r="E3" s="29"/>
    </row>
    <row r="4" spans="1:7" ht="18.75" x14ac:dyDescent="0.3">
      <c r="A4" s="74"/>
      <c r="B4" s="1" t="s">
        <v>168</v>
      </c>
      <c r="C4" s="17" t="s">
        <v>31</v>
      </c>
      <c r="D4" s="29"/>
      <c r="E4" s="29"/>
    </row>
    <row r="5" spans="1:7" ht="18.75" x14ac:dyDescent="0.3">
      <c r="A5" s="74"/>
      <c r="B5" s="2"/>
      <c r="C5" s="28"/>
      <c r="D5" s="28"/>
      <c r="E5" s="28"/>
    </row>
    <row r="6" spans="1:7" ht="18.75" x14ac:dyDescent="0.3">
      <c r="A6" s="19" t="s">
        <v>167</v>
      </c>
      <c r="B6" s="19"/>
      <c r="C6" s="19"/>
      <c r="D6" s="19"/>
      <c r="E6" s="19"/>
    </row>
    <row r="7" spans="1:7" ht="18.75" x14ac:dyDescent="0.3">
      <c r="A7" s="19"/>
      <c r="B7" s="19"/>
      <c r="C7" s="19"/>
      <c r="D7" s="19"/>
      <c r="E7" s="19"/>
    </row>
    <row r="8" spans="1:7" ht="18.75" x14ac:dyDescent="0.3">
      <c r="A8" s="73"/>
      <c r="E8" s="72" t="s">
        <v>2</v>
      </c>
    </row>
    <row r="9" spans="1:7" ht="18.75" x14ac:dyDescent="0.3">
      <c r="A9" s="73"/>
      <c r="E9" s="72"/>
    </row>
    <row r="10" spans="1:7" ht="49.5" x14ac:dyDescent="0.2">
      <c r="A10" s="71" t="s">
        <v>166</v>
      </c>
      <c r="B10" s="70" t="s">
        <v>165</v>
      </c>
      <c r="C10" s="69">
        <v>2019</v>
      </c>
      <c r="D10" s="69" t="s">
        <v>27</v>
      </c>
      <c r="E10" s="69" t="s">
        <v>27</v>
      </c>
      <c r="F10" s="68">
        <v>2020</v>
      </c>
      <c r="G10" s="68">
        <v>2021</v>
      </c>
    </row>
    <row r="11" spans="1:7" x14ac:dyDescent="0.2">
      <c r="A11" s="35" t="s">
        <v>164</v>
      </c>
      <c r="B11" s="31" t="s">
        <v>163</v>
      </c>
      <c r="C11" s="30">
        <f>C12+C16+C26+C36+C48+C51+C55</f>
        <v>4675000</v>
      </c>
      <c r="D11" s="30" t="e">
        <f>D12+D16+D26+D36+D51+D55+D48+D43</f>
        <v>#REF!</v>
      </c>
      <c r="E11" s="30" t="e">
        <f>E12+E16+E26+E36+E51+E55+E48+E43</f>
        <v>#REF!</v>
      </c>
      <c r="F11" s="30">
        <f>F12+F16+F26+F36+F48+F51+F55</f>
        <v>5381000</v>
      </c>
      <c r="G11" s="30">
        <f>G12+G16+G26+G36+G48+G51+G55</f>
        <v>6064900</v>
      </c>
    </row>
    <row r="12" spans="1:7" x14ac:dyDescent="0.2">
      <c r="A12" s="32" t="s">
        <v>162</v>
      </c>
      <c r="B12" s="34" t="s">
        <v>161</v>
      </c>
      <c r="C12" s="30">
        <f>C13</f>
        <v>2400000</v>
      </c>
      <c r="D12" s="30">
        <f>D13</f>
        <v>0</v>
      </c>
      <c r="E12" s="30">
        <f>E13</f>
        <v>0</v>
      </c>
      <c r="F12" s="30">
        <f>F13</f>
        <v>2817000</v>
      </c>
      <c r="G12" s="30">
        <f>G13</f>
        <v>2945000</v>
      </c>
    </row>
    <row r="13" spans="1:7" x14ac:dyDescent="0.2">
      <c r="A13" s="32" t="s">
        <v>160</v>
      </c>
      <c r="B13" s="34" t="s">
        <v>159</v>
      </c>
      <c r="C13" s="30">
        <f>C14</f>
        <v>2400000</v>
      </c>
      <c r="D13" s="30">
        <f>D14</f>
        <v>0</v>
      </c>
      <c r="E13" s="30">
        <f>E14</f>
        <v>0</v>
      </c>
      <c r="F13" s="30">
        <f>F14</f>
        <v>2817000</v>
      </c>
      <c r="G13" s="30">
        <f>G14</f>
        <v>2945000</v>
      </c>
    </row>
    <row r="14" spans="1:7" ht="63" x14ac:dyDescent="0.25">
      <c r="A14" s="67" t="s">
        <v>158</v>
      </c>
      <c r="B14" s="34" t="s">
        <v>156</v>
      </c>
      <c r="C14" s="30">
        <f>C15</f>
        <v>2400000</v>
      </c>
      <c r="D14" s="30">
        <f>D15</f>
        <v>0</v>
      </c>
      <c r="E14" s="30">
        <f>E15</f>
        <v>0</v>
      </c>
      <c r="F14" s="30">
        <f>F15</f>
        <v>2817000</v>
      </c>
      <c r="G14" s="30">
        <f>G15</f>
        <v>2945000</v>
      </c>
    </row>
    <row r="15" spans="1:7" ht="76.5" customHeight="1" x14ac:dyDescent="0.25">
      <c r="A15" s="67" t="s">
        <v>157</v>
      </c>
      <c r="B15" s="40" t="s">
        <v>156</v>
      </c>
      <c r="C15" s="37">
        <v>2400000</v>
      </c>
      <c r="D15" s="37"/>
      <c r="E15" s="37"/>
      <c r="F15" s="36">
        <v>2817000</v>
      </c>
      <c r="G15" s="36">
        <v>2945000</v>
      </c>
    </row>
    <row r="16" spans="1:7" ht="31.5" x14ac:dyDescent="0.2">
      <c r="A16" s="32" t="s">
        <v>155</v>
      </c>
      <c r="B16" s="34" t="s">
        <v>154</v>
      </c>
      <c r="C16" s="30">
        <f>C17</f>
        <v>1011500</v>
      </c>
      <c r="D16" s="30">
        <f>D17</f>
        <v>4000</v>
      </c>
      <c r="E16" s="30">
        <f>E17</f>
        <v>4000</v>
      </c>
      <c r="F16" s="30">
        <f>F17</f>
        <v>1299500</v>
      </c>
      <c r="G16" s="30">
        <f>G17</f>
        <v>1853400</v>
      </c>
    </row>
    <row r="17" spans="1:7" ht="40.5" customHeight="1" x14ac:dyDescent="0.2">
      <c r="A17" s="39" t="s">
        <v>153</v>
      </c>
      <c r="B17" s="65" t="s">
        <v>152</v>
      </c>
      <c r="C17" s="37">
        <f>C18+C20+C22+C24</f>
        <v>1011500</v>
      </c>
      <c r="D17" s="37">
        <f>D18+D20+D22+D24</f>
        <v>4000</v>
      </c>
      <c r="E17" s="37">
        <f>E18+E20+E22+E24</f>
        <v>4000</v>
      </c>
      <c r="F17" s="37">
        <f>F18+F20+F22+F24</f>
        <v>1299500</v>
      </c>
      <c r="G17" s="37">
        <f>G18+G20+G22+G24</f>
        <v>1853400</v>
      </c>
    </row>
    <row r="18" spans="1:7" ht="75" customHeight="1" x14ac:dyDescent="0.2">
      <c r="A18" s="39" t="s">
        <v>151</v>
      </c>
      <c r="B18" s="66" t="s">
        <v>150</v>
      </c>
      <c r="C18" s="37">
        <v>366800</v>
      </c>
      <c r="D18" s="37"/>
      <c r="E18" s="37"/>
      <c r="F18" s="36">
        <v>492700</v>
      </c>
      <c r="G18" s="36">
        <v>701100</v>
      </c>
    </row>
    <row r="19" spans="1:7" ht="95.25" thickBot="1" x14ac:dyDescent="0.25">
      <c r="A19" s="39" t="s">
        <v>149</v>
      </c>
      <c r="B19" s="62" t="s">
        <v>148</v>
      </c>
      <c r="C19" s="37">
        <v>366800</v>
      </c>
      <c r="D19" s="37"/>
      <c r="E19" s="37"/>
      <c r="F19" s="36">
        <v>492700</v>
      </c>
      <c r="G19" s="36">
        <v>701100</v>
      </c>
    </row>
    <row r="20" spans="1:7" ht="106.5" customHeight="1" x14ac:dyDescent="0.2">
      <c r="A20" s="39" t="s">
        <v>147</v>
      </c>
      <c r="B20" s="65" t="s">
        <v>146</v>
      </c>
      <c r="C20" s="37">
        <v>2600</v>
      </c>
      <c r="D20" s="37">
        <v>4000</v>
      </c>
      <c r="E20" s="37">
        <v>4000</v>
      </c>
      <c r="F20" s="37">
        <v>3200</v>
      </c>
      <c r="G20" s="37">
        <v>4500</v>
      </c>
    </row>
    <row r="21" spans="1:7" ht="111" thickBot="1" x14ac:dyDescent="0.25">
      <c r="A21" s="39" t="s">
        <v>145</v>
      </c>
      <c r="B21" s="62" t="s">
        <v>144</v>
      </c>
      <c r="C21" s="37">
        <v>2600</v>
      </c>
      <c r="D21" s="37"/>
      <c r="E21" s="37"/>
      <c r="F21" s="37">
        <v>3200</v>
      </c>
      <c r="G21" s="37">
        <v>4500</v>
      </c>
    </row>
    <row r="22" spans="1:7" ht="89.25" customHeight="1" x14ac:dyDescent="0.2">
      <c r="A22" s="39" t="s">
        <v>143</v>
      </c>
      <c r="B22" s="65" t="s">
        <v>142</v>
      </c>
      <c r="C22" s="37">
        <v>710300</v>
      </c>
      <c r="D22" s="37"/>
      <c r="E22" s="37"/>
      <c r="F22" s="36">
        <v>969600</v>
      </c>
      <c r="G22" s="36">
        <v>1378700</v>
      </c>
    </row>
    <row r="23" spans="1:7" ht="95.25" thickBot="1" x14ac:dyDescent="0.25">
      <c r="A23" s="39" t="s">
        <v>141</v>
      </c>
      <c r="B23" s="62" t="s">
        <v>140</v>
      </c>
      <c r="C23" s="37">
        <v>710300</v>
      </c>
      <c r="D23" s="37"/>
      <c r="E23" s="37"/>
      <c r="F23" s="36">
        <v>969600</v>
      </c>
      <c r="G23" s="36">
        <v>1378700</v>
      </c>
    </row>
    <row r="24" spans="1:7" ht="63" x14ac:dyDescent="0.2">
      <c r="A24" s="63" t="s">
        <v>139</v>
      </c>
      <c r="B24" s="64" t="s">
        <v>138</v>
      </c>
      <c r="C24" s="30">
        <v>-68200</v>
      </c>
      <c r="D24" s="30"/>
      <c r="E24" s="30"/>
      <c r="F24" s="33">
        <v>-166000</v>
      </c>
      <c r="G24" s="33">
        <v>-230900</v>
      </c>
    </row>
    <row r="25" spans="1:7" ht="95.25" thickBot="1" x14ac:dyDescent="0.25">
      <c r="A25" s="63" t="s">
        <v>137</v>
      </c>
      <c r="B25" s="62" t="s">
        <v>136</v>
      </c>
      <c r="C25" s="30">
        <v>-68200</v>
      </c>
      <c r="D25" s="30"/>
      <c r="E25" s="30"/>
      <c r="F25" s="33">
        <v>-166000</v>
      </c>
      <c r="G25" s="33">
        <v>-230900</v>
      </c>
    </row>
    <row r="26" spans="1:7" x14ac:dyDescent="0.2">
      <c r="A26" s="32" t="s">
        <v>135</v>
      </c>
      <c r="B26" s="34" t="s">
        <v>134</v>
      </c>
      <c r="C26" s="30">
        <f>C27+C34</f>
        <v>45500</v>
      </c>
      <c r="D26" s="30" t="e">
        <f>D27+#REF!</f>
        <v>#REF!</v>
      </c>
      <c r="E26" s="30" t="e">
        <f>E27+#REF!</f>
        <v>#REF!</v>
      </c>
      <c r="F26" s="30">
        <f>F27+F34</f>
        <v>46500</v>
      </c>
      <c r="G26" s="30">
        <f>G27+G34</f>
        <v>48500</v>
      </c>
    </row>
    <row r="27" spans="1:7" ht="31.5" x14ac:dyDescent="0.2">
      <c r="A27" s="32" t="s">
        <v>133</v>
      </c>
      <c r="B27" s="34" t="s">
        <v>132</v>
      </c>
      <c r="C27" s="30">
        <f>C30+C31</f>
        <v>44000</v>
      </c>
      <c r="D27" s="30">
        <f>D28+D29</f>
        <v>0</v>
      </c>
      <c r="E27" s="30">
        <f>E28+E29</f>
        <v>0</v>
      </c>
      <c r="F27" s="30">
        <f>F30+F33</f>
        <v>46000</v>
      </c>
      <c r="G27" s="30">
        <f>G30+G33</f>
        <v>48000</v>
      </c>
    </row>
    <row r="28" spans="1:7" ht="31.5" x14ac:dyDescent="0.2">
      <c r="A28" s="32" t="s">
        <v>131</v>
      </c>
      <c r="B28" s="34" t="s">
        <v>128</v>
      </c>
      <c r="C28" s="30">
        <v>42000</v>
      </c>
      <c r="D28" s="30"/>
      <c r="E28" s="30"/>
      <c r="F28" s="33">
        <v>44000</v>
      </c>
      <c r="G28" s="33">
        <v>46000</v>
      </c>
    </row>
    <row r="29" spans="1:7" ht="31.5" x14ac:dyDescent="0.2">
      <c r="A29" s="32" t="s">
        <v>130</v>
      </c>
      <c r="B29" s="34" t="s">
        <v>128</v>
      </c>
      <c r="C29" s="30">
        <v>42000</v>
      </c>
      <c r="D29" s="30"/>
      <c r="E29" s="30"/>
      <c r="F29" s="33">
        <v>44000</v>
      </c>
      <c r="G29" s="33">
        <v>46000</v>
      </c>
    </row>
    <row r="30" spans="1:7" ht="31.5" x14ac:dyDescent="0.2">
      <c r="A30" s="32" t="s">
        <v>129</v>
      </c>
      <c r="B30" s="34" t="s">
        <v>128</v>
      </c>
      <c r="C30" s="30">
        <v>42000</v>
      </c>
      <c r="D30" s="30"/>
      <c r="E30" s="30"/>
      <c r="F30" s="33">
        <v>44000</v>
      </c>
      <c r="G30" s="33">
        <v>46000</v>
      </c>
    </row>
    <row r="31" spans="1:7" ht="31.5" x14ac:dyDescent="0.25">
      <c r="A31" s="61" t="s">
        <v>127</v>
      </c>
      <c r="B31" s="60" t="s">
        <v>126</v>
      </c>
      <c r="C31" s="59">
        <f>C32</f>
        <v>2000</v>
      </c>
      <c r="D31" s="30"/>
      <c r="E31" s="30"/>
      <c r="F31" s="33">
        <f>F32</f>
        <v>2000</v>
      </c>
      <c r="G31" s="33">
        <f>G32</f>
        <v>2000</v>
      </c>
    </row>
    <row r="32" spans="1:7" ht="63" x14ac:dyDescent="0.25">
      <c r="A32" s="61" t="s">
        <v>125</v>
      </c>
      <c r="B32" s="60" t="s">
        <v>124</v>
      </c>
      <c r="C32" s="59">
        <f>C33</f>
        <v>2000</v>
      </c>
      <c r="D32" s="30"/>
      <c r="E32" s="30"/>
      <c r="F32" s="33">
        <f>F33</f>
        <v>2000</v>
      </c>
      <c r="G32" s="33">
        <f>G33</f>
        <v>2000</v>
      </c>
    </row>
    <row r="33" spans="1:7" ht="78.75" x14ac:dyDescent="0.25">
      <c r="A33" s="61" t="s">
        <v>123</v>
      </c>
      <c r="B33" s="60" t="s">
        <v>122</v>
      </c>
      <c r="C33" s="59">
        <v>2000</v>
      </c>
      <c r="D33" s="59">
        <v>2000</v>
      </c>
      <c r="E33" s="59">
        <v>2000</v>
      </c>
      <c r="F33" s="59">
        <v>2000</v>
      </c>
      <c r="G33" s="59">
        <v>2000</v>
      </c>
    </row>
    <row r="34" spans="1:7" x14ac:dyDescent="0.2">
      <c r="A34" s="57" t="s">
        <v>121</v>
      </c>
      <c r="B34" s="58" t="s">
        <v>119</v>
      </c>
      <c r="C34" s="56">
        <v>1500</v>
      </c>
      <c r="D34" s="56">
        <v>17000</v>
      </c>
      <c r="E34" s="56">
        <v>17000</v>
      </c>
      <c r="F34" s="56">
        <v>500</v>
      </c>
      <c r="G34" s="56">
        <v>500</v>
      </c>
    </row>
    <row r="35" spans="1:7" x14ac:dyDescent="0.2">
      <c r="A35" s="57" t="s">
        <v>120</v>
      </c>
      <c r="B35" s="34" t="s">
        <v>119</v>
      </c>
      <c r="C35" s="56">
        <v>1500</v>
      </c>
      <c r="D35" s="56">
        <v>17000</v>
      </c>
      <c r="E35" s="56">
        <v>17000</v>
      </c>
      <c r="F35" s="56">
        <v>500</v>
      </c>
      <c r="G35" s="56">
        <v>500</v>
      </c>
    </row>
    <row r="36" spans="1:7" x14ac:dyDescent="0.2">
      <c r="A36" s="32" t="s">
        <v>118</v>
      </c>
      <c r="B36" s="34" t="s">
        <v>117</v>
      </c>
      <c r="C36" s="30">
        <f>C37+C43</f>
        <v>1215000</v>
      </c>
      <c r="D36" s="30">
        <f>D37</f>
        <v>0</v>
      </c>
      <c r="E36" s="30">
        <f>E37</f>
        <v>0</v>
      </c>
      <c r="F36" s="30">
        <f>F37+F43</f>
        <v>1215000</v>
      </c>
      <c r="G36" s="30">
        <f>G37+G43</f>
        <v>1215000</v>
      </c>
    </row>
    <row r="37" spans="1:7" x14ac:dyDescent="0.2">
      <c r="A37" s="32" t="s">
        <v>116</v>
      </c>
      <c r="B37" s="34" t="s">
        <v>115</v>
      </c>
      <c r="C37" s="30">
        <f>C38</f>
        <v>204000</v>
      </c>
      <c r="D37" s="30">
        <f>D38</f>
        <v>0</v>
      </c>
      <c r="E37" s="30">
        <f>E38</f>
        <v>0</v>
      </c>
      <c r="F37" s="30">
        <f>F38</f>
        <v>204000</v>
      </c>
      <c r="G37" s="30">
        <f>G38</f>
        <v>204000</v>
      </c>
    </row>
    <row r="38" spans="1:7" ht="47.25" x14ac:dyDescent="0.2">
      <c r="A38" s="32" t="s">
        <v>114</v>
      </c>
      <c r="B38" s="34" t="s">
        <v>106</v>
      </c>
      <c r="C38" s="30">
        <v>204000</v>
      </c>
      <c r="D38" s="30"/>
      <c r="E38" s="30"/>
      <c r="F38" s="33">
        <v>204000</v>
      </c>
      <c r="G38" s="33">
        <v>204000</v>
      </c>
    </row>
    <row r="39" spans="1:7" hidden="1" x14ac:dyDescent="0.2">
      <c r="A39" s="32" t="s">
        <v>113</v>
      </c>
      <c r="B39" s="34" t="s">
        <v>112</v>
      </c>
      <c r="C39" s="30">
        <f>C40+C41</f>
        <v>0</v>
      </c>
      <c r="D39" s="30">
        <f>D40+D41</f>
        <v>0</v>
      </c>
      <c r="E39" s="30">
        <f>E40+E41</f>
        <v>0</v>
      </c>
      <c r="F39" s="33"/>
      <c r="G39" s="33"/>
    </row>
    <row r="40" spans="1:7" hidden="1" x14ac:dyDescent="0.2">
      <c r="A40" s="32" t="s">
        <v>111</v>
      </c>
      <c r="B40" s="34" t="s">
        <v>110</v>
      </c>
      <c r="C40" s="30"/>
      <c r="D40" s="30"/>
      <c r="E40" s="30"/>
      <c r="F40" s="33"/>
      <c r="G40" s="33"/>
    </row>
    <row r="41" spans="1:7" hidden="1" x14ac:dyDescent="0.2">
      <c r="A41" s="32" t="s">
        <v>109</v>
      </c>
      <c r="B41" s="34" t="s">
        <v>108</v>
      </c>
      <c r="C41" s="30"/>
      <c r="D41" s="30"/>
      <c r="E41" s="30"/>
      <c r="F41" s="33"/>
      <c r="G41" s="33"/>
    </row>
    <row r="42" spans="1:7" ht="44.25" customHeight="1" x14ac:dyDescent="0.2">
      <c r="A42" s="32" t="s">
        <v>107</v>
      </c>
      <c r="B42" s="34" t="s">
        <v>106</v>
      </c>
      <c r="C42" s="30">
        <v>204000</v>
      </c>
      <c r="D42" s="30"/>
      <c r="E42" s="30"/>
      <c r="F42" s="33">
        <v>204000</v>
      </c>
      <c r="G42" s="33">
        <v>204000</v>
      </c>
    </row>
    <row r="43" spans="1:7" x14ac:dyDescent="0.2">
      <c r="A43" s="53" t="s">
        <v>105</v>
      </c>
      <c r="B43" s="34" t="s">
        <v>104</v>
      </c>
      <c r="C43" s="30">
        <f>C47+C45</f>
        <v>1011000</v>
      </c>
      <c r="D43" s="30" t="e">
        <f>D47+#REF!</f>
        <v>#REF!</v>
      </c>
      <c r="E43" s="30" t="e">
        <f>E47+#REF!</f>
        <v>#REF!</v>
      </c>
      <c r="F43" s="30">
        <f>F47+F45</f>
        <v>1011000</v>
      </c>
      <c r="G43" s="30">
        <f>G47+G45</f>
        <v>1011000</v>
      </c>
    </row>
    <row r="44" spans="1:7" x14ac:dyDescent="0.2">
      <c r="A44" s="53" t="s">
        <v>103</v>
      </c>
      <c r="B44" s="34" t="s">
        <v>102</v>
      </c>
      <c r="C44" s="37">
        <v>249000</v>
      </c>
      <c r="D44" s="37">
        <v>249000</v>
      </c>
      <c r="E44" s="37">
        <v>249000</v>
      </c>
      <c r="F44" s="37">
        <v>249000</v>
      </c>
      <c r="G44" s="37">
        <v>249000</v>
      </c>
    </row>
    <row r="45" spans="1:7" ht="31.5" x14ac:dyDescent="0.2">
      <c r="A45" s="53" t="s">
        <v>101</v>
      </c>
      <c r="B45" s="34" t="s">
        <v>100</v>
      </c>
      <c r="C45" s="37">
        <v>249000</v>
      </c>
      <c r="D45" s="37"/>
      <c r="E45" s="37"/>
      <c r="F45" s="37">
        <v>249000</v>
      </c>
      <c r="G45" s="37">
        <v>249000</v>
      </c>
    </row>
    <row r="46" spans="1:7" ht="16.5" x14ac:dyDescent="0.25">
      <c r="A46" s="54" t="s">
        <v>99</v>
      </c>
      <c r="B46" s="55" t="s">
        <v>98</v>
      </c>
      <c r="C46" s="37">
        <v>762000</v>
      </c>
      <c r="D46" s="37"/>
      <c r="E46" s="37"/>
      <c r="F46" s="37">
        <v>762000</v>
      </c>
      <c r="G46" s="37">
        <v>762000</v>
      </c>
    </row>
    <row r="47" spans="1:7" ht="31.5" x14ac:dyDescent="0.2">
      <c r="A47" s="54" t="s">
        <v>97</v>
      </c>
      <c r="B47" s="40" t="s">
        <v>96</v>
      </c>
      <c r="C47" s="37">
        <v>762000</v>
      </c>
      <c r="D47" s="37">
        <v>762000</v>
      </c>
      <c r="E47" s="37">
        <v>762000</v>
      </c>
      <c r="F47" s="37">
        <v>762000</v>
      </c>
      <c r="G47" s="37">
        <v>762000</v>
      </c>
    </row>
    <row r="48" spans="1:7" x14ac:dyDescent="0.2">
      <c r="A48" s="32" t="s">
        <v>95</v>
      </c>
      <c r="B48" s="34" t="s">
        <v>94</v>
      </c>
      <c r="C48" s="30">
        <f>C49</f>
        <v>0</v>
      </c>
      <c r="D48" s="30">
        <f>D49</f>
        <v>0</v>
      </c>
      <c r="E48" s="30">
        <f>E49</f>
        <v>0</v>
      </c>
      <c r="F48" s="30">
        <f>F49</f>
        <v>0</v>
      </c>
      <c r="G48" s="30">
        <f>G49</f>
        <v>0</v>
      </c>
    </row>
    <row r="49" spans="1:7" ht="47.25" x14ac:dyDescent="0.2">
      <c r="A49" s="32" t="s">
        <v>93</v>
      </c>
      <c r="B49" s="34" t="s">
        <v>92</v>
      </c>
      <c r="C49" s="30">
        <f>C50</f>
        <v>0</v>
      </c>
      <c r="D49" s="30">
        <f>D50</f>
        <v>0</v>
      </c>
      <c r="E49" s="30">
        <f>E50</f>
        <v>0</v>
      </c>
      <c r="F49" s="30">
        <f>F50</f>
        <v>0</v>
      </c>
      <c r="G49" s="30">
        <f>G50</f>
        <v>0</v>
      </c>
    </row>
    <row r="50" spans="1:7" ht="63" x14ac:dyDescent="0.2">
      <c r="A50" s="32" t="s">
        <v>91</v>
      </c>
      <c r="B50" s="34" t="s">
        <v>90</v>
      </c>
      <c r="C50" s="30"/>
      <c r="D50" s="30"/>
      <c r="E50" s="30"/>
      <c r="F50" s="33"/>
      <c r="G50" s="33"/>
    </row>
    <row r="51" spans="1:7" ht="31.5" x14ac:dyDescent="0.2">
      <c r="A51" s="32" t="s">
        <v>89</v>
      </c>
      <c r="B51" s="34" t="s">
        <v>88</v>
      </c>
      <c r="C51" s="30">
        <f>C53</f>
        <v>3000</v>
      </c>
      <c r="D51" s="30">
        <f>D52+D53</f>
        <v>0</v>
      </c>
      <c r="E51" s="30">
        <f>E52+E53</f>
        <v>0</v>
      </c>
      <c r="F51" s="30">
        <f>F52</f>
        <v>3000</v>
      </c>
      <c r="G51" s="30">
        <f>G52</f>
        <v>3000</v>
      </c>
    </row>
    <row r="52" spans="1:7" ht="78.75" x14ac:dyDescent="0.2">
      <c r="A52" s="53" t="s">
        <v>87</v>
      </c>
      <c r="B52" s="34" t="s">
        <v>86</v>
      </c>
      <c r="C52" s="30">
        <f>C53</f>
        <v>3000</v>
      </c>
      <c r="D52" s="30"/>
      <c r="E52" s="30"/>
      <c r="F52" s="33">
        <f>F53</f>
        <v>3000</v>
      </c>
      <c r="G52" s="33">
        <f>G53</f>
        <v>3000</v>
      </c>
    </row>
    <row r="53" spans="1:7" ht="78.75" x14ac:dyDescent="0.2">
      <c r="A53" s="52" t="s">
        <v>85</v>
      </c>
      <c r="B53" s="40" t="s">
        <v>84</v>
      </c>
      <c r="C53" s="37">
        <v>3000</v>
      </c>
      <c r="D53" s="37"/>
      <c r="E53" s="37"/>
      <c r="F53" s="36">
        <v>3000</v>
      </c>
      <c r="G53" s="36">
        <v>3000</v>
      </c>
    </row>
    <row r="54" spans="1:7" s="50" customFormat="1" ht="63" x14ac:dyDescent="0.25">
      <c r="A54" s="52" t="s">
        <v>83</v>
      </c>
      <c r="B54" s="51" t="s">
        <v>82</v>
      </c>
      <c r="C54" s="37">
        <v>3000</v>
      </c>
      <c r="D54" s="37"/>
      <c r="E54" s="37"/>
      <c r="F54" s="37">
        <v>3000</v>
      </c>
      <c r="G54" s="37">
        <v>3000</v>
      </c>
    </row>
    <row r="55" spans="1:7" ht="31.5" x14ac:dyDescent="0.2">
      <c r="A55" s="32" t="s">
        <v>81</v>
      </c>
      <c r="B55" s="34" t="s">
        <v>80</v>
      </c>
      <c r="C55" s="30">
        <f>C56</f>
        <v>0</v>
      </c>
      <c r="D55" s="30">
        <f>D56</f>
        <v>0</v>
      </c>
      <c r="E55" s="30">
        <f>E56</f>
        <v>0</v>
      </c>
      <c r="F55" s="30">
        <f>F56</f>
        <v>0</v>
      </c>
      <c r="G55" s="30">
        <f>G56</f>
        <v>0</v>
      </c>
    </row>
    <row r="56" spans="1:7" ht="31.5" x14ac:dyDescent="0.2">
      <c r="A56" s="32" t="s">
        <v>79</v>
      </c>
      <c r="B56" s="34" t="s">
        <v>78</v>
      </c>
      <c r="C56" s="30"/>
      <c r="D56" s="30"/>
      <c r="E56" s="30"/>
      <c r="F56" s="33"/>
      <c r="G56" s="33"/>
    </row>
    <row r="57" spans="1:7" x14ac:dyDescent="0.2">
      <c r="A57" s="35" t="s">
        <v>77</v>
      </c>
      <c r="B57" s="31" t="s">
        <v>76</v>
      </c>
      <c r="C57" s="30">
        <f>C58</f>
        <v>7168600</v>
      </c>
      <c r="D57" s="30" t="e">
        <f>D58+D59+D64+#REF!+D69</f>
        <v>#REF!</v>
      </c>
      <c r="E57" s="30" t="e">
        <f>E58+E59+E64+#REF!+E69</f>
        <v>#REF!</v>
      </c>
      <c r="F57" s="30">
        <f>F58</f>
        <v>6854200</v>
      </c>
      <c r="G57" s="30">
        <f>G58</f>
        <v>6471900</v>
      </c>
    </row>
    <row r="58" spans="1:7" ht="31.5" x14ac:dyDescent="0.2">
      <c r="A58" s="32" t="s">
        <v>75</v>
      </c>
      <c r="B58" s="34" t="s">
        <v>74</v>
      </c>
      <c r="C58" s="30">
        <f>C59+C64+C69</f>
        <v>7168600</v>
      </c>
      <c r="D58" s="30" t="e">
        <f>D59+D64+D69+#REF!</f>
        <v>#REF!</v>
      </c>
      <c r="E58" s="30" t="e">
        <f>E59+E64+E69+#REF!</f>
        <v>#REF!</v>
      </c>
      <c r="F58" s="30">
        <f>F59+F64+F69</f>
        <v>6854200</v>
      </c>
      <c r="G58" s="30">
        <f>G59+G64+G69</f>
        <v>6471900</v>
      </c>
    </row>
    <row r="59" spans="1:7" x14ac:dyDescent="0.2">
      <c r="A59" s="49" t="s">
        <v>73</v>
      </c>
      <c r="B59" s="31" t="s">
        <v>72</v>
      </c>
      <c r="C59" s="30">
        <f>C60</f>
        <v>6943700</v>
      </c>
      <c r="D59" s="30">
        <f>D60+D62</f>
        <v>0</v>
      </c>
      <c r="E59" s="30">
        <f>E60+E62</f>
        <v>0</v>
      </c>
      <c r="F59" s="30">
        <f>F60</f>
        <v>6629300</v>
      </c>
      <c r="G59" s="30">
        <f>G60</f>
        <v>6247000</v>
      </c>
    </row>
    <row r="60" spans="1:7" x14ac:dyDescent="0.2">
      <c r="A60" s="47" t="s">
        <v>71</v>
      </c>
      <c r="B60" s="48" t="s">
        <v>70</v>
      </c>
      <c r="C60" s="37">
        <f>C61</f>
        <v>6943700</v>
      </c>
      <c r="D60" s="37">
        <f>D61</f>
        <v>0</v>
      </c>
      <c r="E60" s="37">
        <f>E61</f>
        <v>0</v>
      </c>
      <c r="F60" s="37">
        <f>F61</f>
        <v>6629300</v>
      </c>
      <c r="G60" s="37">
        <f>G61</f>
        <v>6247000</v>
      </c>
    </row>
    <row r="61" spans="1:7" ht="31.5" x14ac:dyDescent="0.2">
      <c r="A61" s="47" t="s">
        <v>69</v>
      </c>
      <c r="B61" s="48" t="s">
        <v>68</v>
      </c>
      <c r="C61" s="36">
        <v>6943700</v>
      </c>
      <c r="D61" s="36"/>
      <c r="E61" s="36"/>
      <c r="F61" s="36">
        <v>6629300</v>
      </c>
      <c r="G61" s="36">
        <v>6247000</v>
      </c>
    </row>
    <row r="62" spans="1:7" ht="31.5" x14ac:dyDescent="0.2">
      <c r="A62" s="41" t="s">
        <v>67</v>
      </c>
      <c r="B62" s="40" t="s">
        <v>66</v>
      </c>
      <c r="C62" s="36">
        <f>C63</f>
        <v>0</v>
      </c>
      <c r="D62" s="36">
        <f>D63</f>
        <v>0</v>
      </c>
      <c r="E62" s="36">
        <f>E63</f>
        <v>0</v>
      </c>
      <c r="F62" s="36">
        <f>F63</f>
        <v>0</v>
      </c>
      <c r="G62" s="36">
        <f>G63</f>
        <v>0</v>
      </c>
    </row>
    <row r="63" spans="1:7" ht="31.5" x14ac:dyDescent="0.2">
      <c r="A63" s="39" t="s">
        <v>65</v>
      </c>
      <c r="B63" s="38" t="s">
        <v>64</v>
      </c>
      <c r="C63" s="36"/>
      <c r="D63" s="36"/>
      <c r="E63" s="36"/>
      <c r="F63" s="36"/>
      <c r="G63" s="36"/>
    </row>
    <row r="64" spans="1:7" x14ac:dyDescent="0.2">
      <c r="A64" s="35" t="s">
        <v>63</v>
      </c>
      <c r="B64" s="31" t="s">
        <v>62</v>
      </c>
      <c r="C64" s="30">
        <f>C65</f>
        <v>224900</v>
      </c>
      <c r="D64" s="30" t="e">
        <f>#REF!+D65+D67</f>
        <v>#REF!</v>
      </c>
      <c r="E64" s="30" t="e">
        <f>#REF!+E65+E67</f>
        <v>#REF!</v>
      </c>
      <c r="F64" s="30">
        <f>F65</f>
        <v>224900</v>
      </c>
      <c r="G64" s="30">
        <f>G65</f>
        <v>224900</v>
      </c>
    </row>
    <row r="65" spans="1:7" ht="31.5" x14ac:dyDescent="0.2">
      <c r="A65" s="47" t="s">
        <v>61</v>
      </c>
      <c r="B65" s="40" t="s">
        <v>60</v>
      </c>
      <c r="C65" s="37">
        <f>C66</f>
        <v>224900</v>
      </c>
      <c r="D65" s="37">
        <f>D66</f>
        <v>0</v>
      </c>
      <c r="E65" s="37">
        <f>E66</f>
        <v>0</v>
      </c>
      <c r="F65" s="37">
        <f>F66</f>
        <v>224900</v>
      </c>
      <c r="G65" s="37">
        <f>G66</f>
        <v>224900</v>
      </c>
    </row>
    <row r="66" spans="1:7" ht="53.25" customHeight="1" x14ac:dyDescent="0.2">
      <c r="A66" s="47" t="s">
        <v>59</v>
      </c>
      <c r="B66" s="38" t="s">
        <v>58</v>
      </c>
      <c r="C66" s="36">
        <v>224900</v>
      </c>
      <c r="D66" s="36"/>
      <c r="E66" s="37"/>
      <c r="F66" s="36">
        <v>224900</v>
      </c>
      <c r="G66" s="36">
        <v>224900</v>
      </c>
    </row>
    <row r="67" spans="1:7" ht="0.75" hidden="1" customHeight="1" x14ac:dyDescent="0.2">
      <c r="A67" s="46"/>
      <c r="B67" s="34"/>
      <c r="C67" s="30"/>
      <c r="D67" s="30">
        <f>D68</f>
        <v>0</v>
      </c>
      <c r="E67" s="30">
        <f>E68</f>
        <v>0</v>
      </c>
      <c r="F67" s="30"/>
      <c r="G67" s="30"/>
    </row>
    <row r="68" spans="1:7" hidden="1" x14ac:dyDescent="0.2">
      <c r="A68" s="45"/>
      <c r="B68" s="44"/>
      <c r="C68" s="42"/>
      <c r="D68" s="42"/>
      <c r="E68" s="43"/>
      <c r="F68" s="42"/>
      <c r="G68" s="42"/>
    </row>
    <row r="69" spans="1:7" x14ac:dyDescent="0.2">
      <c r="A69" s="35" t="s">
        <v>57</v>
      </c>
      <c r="B69" s="31" t="s">
        <v>56</v>
      </c>
      <c r="C69" s="30">
        <f>C70</f>
        <v>0</v>
      </c>
      <c r="D69" s="30">
        <f>D70</f>
        <v>0</v>
      </c>
      <c r="E69" s="30">
        <f>E70</f>
        <v>0</v>
      </c>
      <c r="F69" s="30">
        <f>F70</f>
        <v>0</v>
      </c>
      <c r="G69" s="30">
        <f>G70</f>
        <v>0</v>
      </c>
    </row>
    <row r="70" spans="1:7" x14ac:dyDescent="0.2">
      <c r="A70" s="41" t="s">
        <v>55</v>
      </c>
      <c r="B70" s="40" t="s">
        <v>54</v>
      </c>
      <c r="C70" s="37">
        <f>C71</f>
        <v>0</v>
      </c>
      <c r="D70" s="37">
        <f>D71</f>
        <v>0</v>
      </c>
      <c r="E70" s="37">
        <f>E71</f>
        <v>0</v>
      </c>
      <c r="F70" s="37">
        <f>F71</f>
        <v>0</v>
      </c>
      <c r="G70" s="37">
        <f>G71</f>
        <v>0</v>
      </c>
    </row>
    <row r="71" spans="1:7" ht="31.5" x14ac:dyDescent="0.2">
      <c r="A71" s="39" t="s">
        <v>53</v>
      </c>
      <c r="B71" s="38" t="s">
        <v>52</v>
      </c>
      <c r="C71" s="36">
        <v>0</v>
      </c>
      <c r="D71" s="37"/>
      <c r="E71" s="37"/>
      <c r="F71" s="36">
        <v>0</v>
      </c>
      <c r="G71" s="36">
        <v>0</v>
      </c>
    </row>
    <row r="72" spans="1:7" ht="31.5" hidden="1" x14ac:dyDescent="0.2">
      <c r="A72" s="35" t="s">
        <v>51</v>
      </c>
      <c r="B72" s="31" t="s">
        <v>50</v>
      </c>
      <c r="C72" s="30">
        <f>C73+C78</f>
        <v>0</v>
      </c>
      <c r="D72" s="30">
        <f>D73+D78</f>
        <v>0</v>
      </c>
      <c r="E72" s="30">
        <f>E73+E78</f>
        <v>0</v>
      </c>
      <c r="F72" s="33"/>
      <c r="G72" s="33"/>
    </row>
    <row r="73" spans="1:7" hidden="1" x14ac:dyDescent="0.2">
      <c r="A73" s="32" t="s">
        <v>49</v>
      </c>
      <c r="B73" s="34" t="s">
        <v>48</v>
      </c>
      <c r="C73" s="30"/>
      <c r="D73" s="30">
        <f>D74+D76</f>
        <v>0</v>
      </c>
      <c r="E73" s="30">
        <f>E74+E76</f>
        <v>0</v>
      </c>
      <c r="F73" s="33"/>
      <c r="G73" s="33"/>
    </row>
    <row r="74" spans="1:7" hidden="1" x14ac:dyDescent="0.2">
      <c r="A74" s="35" t="s">
        <v>47</v>
      </c>
      <c r="B74" s="31" t="s">
        <v>46</v>
      </c>
      <c r="C74" s="30">
        <f>C75</f>
        <v>0</v>
      </c>
      <c r="D74" s="30">
        <f>D75</f>
        <v>0</v>
      </c>
      <c r="E74" s="30">
        <f>E75</f>
        <v>0</v>
      </c>
      <c r="F74" s="33"/>
      <c r="G74" s="33"/>
    </row>
    <row r="75" spans="1:7" ht="47.25" hidden="1" x14ac:dyDescent="0.2">
      <c r="A75" s="32" t="s">
        <v>45</v>
      </c>
      <c r="B75" s="34" t="s">
        <v>44</v>
      </c>
      <c r="C75" s="30">
        <v>0</v>
      </c>
      <c r="D75" s="30">
        <v>0</v>
      </c>
      <c r="E75" s="30">
        <v>0</v>
      </c>
      <c r="F75" s="33"/>
      <c r="G75" s="33"/>
    </row>
    <row r="76" spans="1:7" hidden="1" x14ac:dyDescent="0.2">
      <c r="A76" s="35" t="s">
        <v>43</v>
      </c>
      <c r="B76" s="31" t="s">
        <v>42</v>
      </c>
      <c r="C76" s="30">
        <f>C77</f>
        <v>0</v>
      </c>
      <c r="D76" s="30">
        <f>D77</f>
        <v>0</v>
      </c>
      <c r="E76" s="30">
        <f>E77</f>
        <v>0</v>
      </c>
      <c r="F76" s="33"/>
      <c r="G76" s="33"/>
    </row>
    <row r="77" spans="1:7" ht="47.25" hidden="1" x14ac:dyDescent="0.2">
      <c r="A77" s="32" t="s">
        <v>41</v>
      </c>
      <c r="B77" s="34" t="s">
        <v>40</v>
      </c>
      <c r="C77" s="30"/>
      <c r="D77" s="30"/>
      <c r="E77" s="30"/>
      <c r="F77" s="33"/>
      <c r="G77" s="33"/>
    </row>
    <row r="78" spans="1:7" ht="31.5" hidden="1" x14ac:dyDescent="0.2">
      <c r="A78" s="32" t="s">
        <v>39</v>
      </c>
      <c r="B78" s="34" t="s">
        <v>38</v>
      </c>
      <c r="C78" s="30">
        <f>C79</f>
        <v>0</v>
      </c>
      <c r="D78" s="30">
        <f>D79</f>
        <v>0</v>
      </c>
      <c r="E78" s="30">
        <f>E79</f>
        <v>0</v>
      </c>
      <c r="F78" s="33"/>
      <c r="G78" s="33"/>
    </row>
    <row r="79" spans="1:7" hidden="1" x14ac:dyDescent="0.2">
      <c r="A79" s="35" t="s">
        <v>37</v>
      </c>
      <c r="B79" s="31" t="s">
        <v>36</v>
      </c>
      <c r="C79" s="30">
        <f>C80</f>
        <v>0</v>
      </c>
      <c r="D79" s="30">
        <f>D80</f>
        <v>0</v>
      </c>
      <c r="E79" s="30">
        <f>E80</f>
        <v>0</v>
      </c>
      <c r="F79" s="33"/>
      <c r="G79" s="33"/>
    </row>
    <row r="80" spans="1:7" ht="31.5" hidden="1" x14ac:dyDescent="0.2">
      <c r="A80" s="32" t="s">
        <v>35</v>
      </c>
      <c r="B80" s="34" t="s">
        <v>34</v>
      </c>
      <c r="C80" s="30"/>
      <c r="D80" s="30"/>
      <c r="E80" s="30"/>
      <c r="F80" s="33"/>
      <c r="G80" s="33"/>
    </row>
    <row r="81" spans="1:7" hidden="1" x14ac:dyDescent="0.2">
      <c r="A81" s="32"/>
      <c r="B81" s="31" t="s">
        <v>33</v>
      </c>
      <c r="C81" s="30">
        <f>C58</f>
        <v>7168600</v>
      </c>
      <c r="D81" s="30" t="e">
        <f>D58</f>
        <v>#REF!</v>
      </c>
      <c r="E81" s="30" t="e">
        <f>E58</f>
        <v>#REF!</v>
      </c>
      <c r="F81" s="33"/>
      <c r="G81" s="33"/>
    </row>
    <row r="82" spans="1:7" x14ac:dyDescent="0.2">
      <c r="A82" s="32"/>
      <c r="B82" s="31" t="s">
        <v>32</v>
      </c>
      <c r="C82" s="30">
        <f>C11+C57</f>
        <v>11843600</v>
      </c>
      <c r="D82" s="30" t="e">
        <f>D11+D57</f>
        <v>#REF!</v>
      </c>
      <c r="E82" s="30" t="e">
        <f>E11+E57</f>
        <v>#REF!</v>
      </c>
      <c r="F82" s="30">
        <f>F11+F57</f>
        <v>12235200</v>
      </c>
      <c r="G82" s="30">
        <f>G11+G57</f>
        <v>12536800</v>
      </c>
    </row>
    <row r="84" spans="1:7" ht="18.75" x14ac:dyDescent="0.3">
      <c r="B84" s="1"/>
      <c r="C84" s="29"/>
      <c r="D84" s="28"/>
      <c r="E84" s="21"/>
    </row>
    <row r="85" spans="1:7" ht="12.75" x14ac:dyDescent="0.2">
      <c r="C85" s="21"/>
      <c r="D85" s="21"/>
      <c r="E85" s="21"/>
    </row>
    <row r="86" spans="1:7" ht="12.75" x14ac:dyDescent="0.2">
      <c r="C86" s="21"/>
      <c r="D86" s="21"/>
      <c r="E86" s="21"/>
    </row>
    <row r="87" spans="1:7" ht="12.75" x14ac:dyDescent="0.2">
      <c r="C87" s="21"/>
      <c r="D87" s="21"/>
      <c r="E87" s="21"/>
    </row>
    <row r="88" spans="1:7" ht="12.75" x14ac:dyDescent="0.2">
      <c r="A88" s="27"/>
      <c r="B88" s="26"/>
      <c r="C88" s="25"/>
      <c r="D88" s="25"/>
      <c r="E88" s="25"/>
    </row>
    <row r="89" spans="1:7" ht="12.75" x14ac:dyDescent="0.2">
      <c r="A89" s="27"/>
      <c r="B89" s="26"/>
      <c r="C89" s="25"/>
      <c r="D89" s="25"/>
      <c r="E89" s="25"/>
    </row>
    <row r="90" spans="1:7" ht="12.75" x14ac:dyDescent="0.2">
      <c r="C90" s="21"/>
      <c r="D90" s="21"/>
      <c r="E90" s="21"/>
    </row>
    <row r="91" spans="1:7" ht="12.75" x14ac:dyDescent="0.2">
      <c r="C91" s="21"/>
      <c r="D91" s="21"/>
      <c r="E91" s="21"/>
    </row>
    <row r="92" spans="1:7" ht="12.75" x14ac:dyDescent="0.2">
      <c r="C92" s="21"/>
      <c r="D92" s="21"/>
      <c r="E92" s="21"/>
    </row>
    <row r="93" spans="1:7" ht="12.75" x14ac:dyDescent="0.2">
      <c r="C93" s="21"/>
      <c r="D93" s="21"/>
      <c r="E93" s="21"/>
    </row>
    <row r="94" spans="1:7" ht="12.75" x14ac:dyDescent="0.2">
      <c r="C94" s="21"/>
      <c r="D94" s="21"/>
      <c r="E94" s="21"/>
    </row>
    <row r="95" spans="1:7" ht="12.75" x14ac:dyDescent="0.2">
      <c r="C95" s="21"/>
      <c r="D95" s="21"/>
      <c r="E95" s="21"/>
    </row>
    <row r="96" spans="1:7" ht="12.75" x14ac:dyDescent="0.2">
      <c r="C96" s="21"/>
      <c r="D96" s="21"/>
      <c r="E96" s="21"/>
    </row>
    <row r="97" spans="3:5" ht="12.75" x14ac:dyDescent="0.2">
      <c r="C97" s="21"/>
      <c r="D97" s="21"/>
      <c r="E97" s="21"/>
    </row>
    <row r="98" spans="3:5" ht="12.75" x14ac:dyDescent="0.2">
      <c r="C98" s="21"/>
      <c r="D98" s="21"/>
      <c r="E98" s="21"/>
    </row>
    <row r="99" spans="3:5" ht="12.75" x14ac:dyDescent="0.2">
      <c r="C99" s="21"/>
      <c r="D99" s="21"/>
      <c r="E99" s="21"/>
    </row>
    <row r="100" spans="3:5" ht="12.75" x14ac:dyDescent="0.2">
      <c r="C100" s="21"/>
      <c r="D100" s="21"/>
      <c r="E100" s="21"/>
    </row>
    <row r="101" spans="3:5" ht="12.75" x14ac:dyDescent="0.2">
      <c r="C101" s="21"/>
      <c r="D101" s="21"/>
      <c r="E101" s="21"/>
    </row>
    <row r="102" spans="3:5" ht="12.75" x14ac:dyDescent="0.2">
      <c r="C102" s="21"/>
      <c r="D102" s="21"/>
      <c r="E102" s="21"/>
    </row>
    <row r="103" spans="3:5" ht="12.75" x14ac:dyDescent="0.2">
      <c r="C103" s="21"/>
      <c r="D103" s="21"/>
      <c r="E103" s="21"/>
    </row>
    <row r="104" spans="3:5" ht="12.75" x14ac:dyDescent="0.2">
      <c r="C104" s="21"/>
      <c r="D104" s="21"/>
      <c r="E104" s="21"/>
    </row>
    <row r="105" spans="3:5" ht="12.75" x14ac:dyDescent="0.2">
      <c r="C105" s="21"/>
      <c r="D105" s="21"/>
      <c r="E105" s="21"/>
    </row>
    <row r="106" spans="3:5" ht="12.75" x14ac:dyDescent="0.2">
      <c r="C106" s="21"/>
      <c r="D106" s="21"/>
      <c r="E106" s="21"/>
    </row>
    <row r="107" spans="3:5" ht="12.75" x14ac:dyDescent="0.2">
      <c r="C107" s="21"/>
      <c r="D107" s="21"/>
      <c r="E107" s="21"/>
    </row>
    <row r="108" spans="3:5" ht="12.75" x14ac:dyDescent="0.2">
      <c r="C108" s="21"/>
      <c r="D108" s="21"/>
      <c r="E108" s="21"/>
    </row>
    <row r="109" spans="3:5" ht="12.75" x14ac:dyDescent="0.2">
      <c r="C109" s="21"/>
      <c r="D109" s="21"/>
      <c r="E109" s="21"/>
    </row>
    <row r="110" spans="3:5" ht="12.75" x14ac:dyDescent="0.2">
      <c r="C110" s="21"/>
      <c r="D110" s="21"/>
      <c r="E110" s="21"/>
    </row>
    <row r="111" spans="3:5" ht="12.75" x14ac:dyDescent="0.2">
      <c r="C111" s="21"/>
      <c r="D111" s="21"/>
      <c r="E111" s="21"/>
    </row>
    <row r="112" spans="3:5" ht="12.75" x14ac:dyDescent="0.2">
      <c r="C112" s="21"/>
      <c r="D112" s="21"/>
      <c r="E112" s="21"/>
    </row>
    <row r="113" spans="1:5" ht="12.75" x14ac:dyDescent="0.2">
      <c r="C113" s="21"/>
      <c r="D113" s="21"/>
      <c r="E113" s="21"/>
    </row>
    <row r="114" spans="1:5" ht="12.75" x14ac:dyDescent="0.2">
      <c r="C114" s="21"/>
      <c r="D114" s="21"/>
      <c r="E114" s="21"/>
    </row>
    <row r="115" spans="1:5" ht="12.75" x14ac:dyDescent="0.2">
      <c r="C115" s="21"/>
      <c r="D115" s="21"/>
      <c r="E115" s="21"/>
    </row>
    <row r="116" spans="1:5" ht="12.75" x14ac:dyDescent="0.2">
      <c r="C116" s="21"/>
      <c r="D116" s="21"/>
      <c r="E116" s="21"/>
    </row>
    <row r="117" spans="1:5" ht="12.75" x14ac:dyDescent="0.2">
      <c r="C117" s="21"/>
      <c r="D117" s="21"/>
      <c r="E117" s="21"/>
    </row>
    <row r="121" spans="1:5" ht="18.75" x14ac:dyDescent="0.3">
      <c r="A121" s="24"/>
      <c r="B121" s="24"/>
      <c r="C121" s="24"/>
      <c r="D121" s="24"/>
      <c r="E121" s="24"/>
    </row>
  </sheetData>
  <mergeCells count="3">
    <mergeCell ref="A6:E6"/>
    <mergeCell ref="A121:E121"/>
    <mergeCell ref="A7:E7"/>
  </mergeCells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75" workbookViewId="0">
      <selection activeCell="B14" sqref="B14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7" customWidth="1"/>
    <col min="7" max="7" width="16.28515625" customWidth="1"/>
  </cols>
  <sheetData>
    <row r="1" spans="1:7" ht="18.75" x14ac:dyDescent="0.3">
      <c r="B1" s="1" t="s">
        <v>173</v>
      </c>
      <c r="C1" s="1" t="s">
        <v>226</v>
      </c>
      <c r="D1" s="1"/>
      <c r="E1" s="1"/>
    </row>
    <row r="2" spans="1:7" ht="18.75" x14ac:dyDescent="0.3">
      <c r="B2" s="1" t="s">
        <v>171</v>
      </c>
      <c r="C2" s="1" t="s">
        <v>1</v>
      </c>
      <c r="D2" s="1"/>
      <c r="E2" s="1"/>
    </row>
    <row r="3" spans="1:7" ht="18.75" x14ac:dyDescent="0.3">
      <c r="B3" s="1" t="s">
        <v>170</v>
      </c>
      <c r="C3" s="1" t="s">
        <v>169</v>
      </c>
      <c r="D3" s="1"/>
      <c r="E3" s="1"/>
    </row>
    <row r="4" spans="1:7" ht="18.75" x14ac:dyDescent="0.3">
      <c r="A4" s="113"/>
      <c r="B4" s="1" t="s">
        <v>168</v>
      </c>
      <c r="C4" s="17" t="s">
        <v>225</v>
      </c>
      <c r="D4" s="1"/>
      <c r="E4" s="1"/>
    </row>
    <row r="5" spans="1:7" ht="15.75" x14ac:dyDescent="0.25">
      <c r="C5" s="112"/>
      <c r="D5" s="109"/>
      <c r="E5" s="109"/>
    </row>
    <row r="6" spans="1:7" ht="15.75" x14ac:dyDescent="0.25">
      <c r="C6" s="112"/>
      <c r="D6" s="112"/>
      <c r="E6" s="112"/>
    </row>
    <row r="7" spans="1:7" ht="45.75" customHeight="1" x14ac:dyDescent="0.3">
      <c r="A7" s="18" t="s">
        <v>224</v>
      </c>
      <c r="B7" s="19"/>
      <c r="C7" s="19"/>
      <c r="D7" s="19"/>
      <c r="E7" s="19"/>
    </row>
    <row r="8" spans="1:7" ht="37.5" customHeight="1" x14ac:dyDescent="0.2">
      <c r="A8" s="111" t="s">
        <v>223</v>
      </c>
      <c r="B8" s="111"/>
      <c r="C8" s="111"/>
      <c r="D8" s="111"/>
      <c r="E8" s="111"/>
    </row>
    <row r="9" spans="1:7" ht="18.75" x14ac:dyDescent="0.2">
      <c r="A9" s="109"/>
      <c r="B9" s="109"/>
      <c r="C9" s="108"/>
      <c r="D9" s="108"/>
      <c r="E9" s="110" t="s">
        <v>2</v>
      </c>
    </row>
    <row r="10" spans="1:7" ht="15.75" x14ac:dyDescent="0.2">
      <c r="A10" s="109"/>
      <c r="B10" s="109"/>
      <c r="C10" s="108"/>
      <c r="D10" s="108"/>
      <c r="E10" s="108"/>
    </row>
    <row r="11" spans="1:7" ht="18.75" x14ac:dyDescent="0.3">
      <c r="A11" s="107" t="s">
        <v>222</v>
      </c>
      <c r="B11" s="106" t="s">
        <v>221</v>
      </c>
      <c r="C11" s="4">
        <v>2019</v>
      </c>
      <c r="D11" s="4" t="s">
        <v>220</v>
      </c>
      <c r="E11" s="4" t="s">
        <v>219</v>
      </c>
      <c r="F11" s="105">
        <v>2020</v>
      </c>
      <c r="G11" s="105">
        <v>2021</v>
      </c>
    </row>
    <row r="12" spans="1:7" ht="18.75" x14ac:dyDescent="0.3">
      <c r="A12" s="85" t="s">
        <v>218</v>
      </c>
      <c r="B12" s="84" t="s">
        <v>217</v>
      </c>
      <c r="C12" s="104">
        <f>C13+C14+C15+C19+C20</f>
        <v>4609215.97</v>
      </c>
      <c r="D12" s="103">
        <f>D13+D14+D15</f>
        <v>3839048</v>
      </c>
      <c r="E12" s="103">
        <f>E13+E14+E15</f>
        <v>3839048</v>
      </c>
      <c r="F12" s="103">
        <f>F13+F14+F15+F19</f>
        <v>3883223</v>
      </c>
      <c r="G12" s="103">
        <f>G13+G14+G15+G19</f>
        <v>3551243</v>
      </c>
    </row>
    <row r="13" spans="1:7" ht="37.5" x14ac:dyDescent="0.3">
      <c r="A13" s="83" t="s">
        <v>216</v>
      </c>
      <c r="B13" s="102" t="s">
        <v>215</v>
      </c>
      <c r="C13" s="81">
        <v>1035227.71</v>
      </c>
      <c r="D13" s="81">
        <v>764954</v>
      </c>
      <c r="E13" s="81">
        <v>764954</v>
      </c>
      <c r="F13" s="81">
        <v>764954</v>
      </c>
      <c r="G13" s="81">
        <v>764954</v>
      </c>
    </row>
    <row r="14" spans="1:7" ht="56.25" x14ac:dyDescent="0.3">
      <c r="A14" s="83" t="s">
        <v>214</v>
      </c>
      <c r="B14" s="102" t="s">
        <v>213</v>
      </c>
      <c r="C14" s="81"/>
      <c r="D14" s="79"/>
      <c r="E14" s="79"/>
      <c r="F14" s="79"/>
      <c r="G14" s="79"/>
    </row>
    <row r="15" spans="1:7" ht="56.25" x14ac:dyDescent="0.3">
      <c r="A15" s="83" t="s">
        <v>212</v>
      </c>
      <c r="B15" s="102" t="s">
        <v>211</v>
      </c>
      <c r="C15" s="81">
        <v>3527538.26</v>
      </c>
      <c r="D15" s="81">
        <v>3074094</v>
      </c>
      <c r="E15" s="81">
        <v>3074094</v>
      </c>
      <c r="F15" s="81">
        <v>3074094</v>
      </c>
      <c r="G15" s="79">
        <v>2742114</v>
      </c>
    </row>
    <row r="16" spans="1:7" ht="18.75" hidden="1" x14ac:dyDescent="0.3">
      <c r="A16" s="83" t="s">
        <v>208</v>
      </c>
      <c r="B16" s="82" t="s">
        <v>207</v>
      </c>
      <c r="C16" s="81"/>
      <c r="D16" s="79"/>
      <c r="E16" s="79"/>
      <c r="F16" s="79"/>
      <c r="G16" s="79"/>
    </row>
    <row r="17" spans="1:7" ht="18.75" hidden="1" x14ac:dyDescent="0.3">
      <c r="A17" s="85" t="s">
        <v>206</v>
      </c>
      <c r="B17" s="84" t="s">
        <v>205</v>
      </c>
      <c r="C17" s="76"/>
      <c r="D17" s="99"/>
      <c r="E17" s="99"/>
      <c r="F17" s="79"/>
      <c r="G17" s="79"/>
    </row>
    <row r="18" spans="1:7" ht="18.75" hidden="1" x14ac:dyDescent="0.3">
      <c r="A18" s="83" t="s">
        <v>204</v>
      </c>
      <c r="B18" s="82" t="s">
        <v>203</v>
      </c>
      <c r="C18" s="81"/>
      <c r="D18" s="79"/>
      <c r="E18" s="79"/>
      <c r="F18" s="79"/>
      <c r="G18" s="79"/>
    </row>
    <row r="19" spans="1:7" ht="56.25" x14ac:dyDescent="0.3">
      <c r="A19" s="83" t="s">
        <v>210</v>
      </c>
      <c r="B19" s="82" t="s">
        <v>209</v>
      </c>
      <c r="C19" s="101">
        <v>44175</v>
      </c>
      <c r="D19" s="101">
        <v>44175</v>
      </c>
      <c r="E19" s="101">
        <v>44175</v>
      </c>
      <c r="F19" s="101">
        <v>44175</v>
      </c>
      <c r="G19" s="101">
        <v>44175</v>
      </c>
    </row>
    <row r="20" spans="1:7" ht="18.75" x14ac:dyDescent="0.3">
      <c r="A20" s="83" t="s">
        <v>208</v>
      </c>
      <c r="B20" s="82" t="s">
        <v>207</v>
      </c>
      <c r="C20" s="81">
        <v>2275</v>
      </c>
      <c r="D20" s="79"/>
      <c r="E20" s="79"/>
      <c r="F20" s="79">
        <v>0</v>
      </c>
      <c r="G20" s="79">
        <v>0</v>
      </c>
    </row>
    <row r="21" spans="1:7" s="98" customFormat="1" ht="18.75" x14ac:dyDescent="0.3">
      <c r="A21" s="100" t="s">
        <v>206</v>
      </c>
      <c r="B21" s="77" t="s">
        <v>205</v>
      </c>
      <c r="C21" s="76">
        <f>C22</f>
        <v>224900</v>
      </c>
      <c r="D21" s="99">
        <f>D22</f>
        <v>0</v>
      </c>
      <c r="E21" s="99">
        <f>E22</f>
        <v>0</v>
      </c>
      <c r="F21" s="99">
        <f>F22</f>
        <v>224900</v>
      </c>
      <c r="G21" s="99">
        <f>G22</f>
        <v>224900</v>
      </c>
    </row>
    <row r="22" spans="1:7" s="96" customFormat="1" ht="18.75" x14ac:dyDescent="0.3">
      <c r="A22" s="83" t="s">
        <v>204</v>
      </c>
      <c r="B22" s="97" t="s">
        <v>203</v>
      </c>
      <c r="C22" s="81">
        <v>224900</v>
      </c>
      <c r="D22" s="79"/>
      <c r="E22" s="79"/>
      <c r="F22" s="79">
        <v>224900</v>
      </c>
      <c r="G22" s="79">
        <v>224900</v>
      </c>
    </row>
    <row r="23" spans="1:7" ht="37.5" x14ac:dyDescent="0.3">
      <c r="A23" s="85" t="s">
        <v>202</v>
      </c>
      <c r="B23" s="95" t="s">
        <v>201</v>
      </c>
      <c r="C23" s="76">
        <f>C24+C25</f>
        <v>720300</v>
      </c>
      <c r="D23" s="75" t="e">
        <f>#REF!+D24</f>
        <v>#REF!</v>
      </c>
      <c r="E23" s="75" t="e">
        <f>#REF!+E24</f>
        <v>#REF!</v>
      </c>
      <c r="F23" s="75">
        <f>F24+F25</f>
        <v>440000</v>
      </c>
      <c r="G23" s="75">
        <f>G24+G25</f>
        <v>440000</v>
      </c>
    </row>
    <row r="24" spans="1:7" ht="18.75" x14ac:dyDescent="0.3">
      <c r="A24" s="83" t="s">
        <v>200</v>
      </c>
      <c r="B24" s="82" t="s">
        <v>199</v>
      </c>
      <c r="C24" s="81">
        <v>690300</v>
      </c>
      <c r="D24" s="80"/>
      <c r="E24" s="80"/>
      <c r="F24" s="79">
        <v>410000</v>
      </c>
      <c r="G24" s="79">
        <v>410000</v>
      </c>
    </row>
    <row r="25" spans="1:7" ht="37.5" x14ac:dyDescent="0.3">
      <c r="A25" s="83" t="s">
        <v>198</v>
      </c>
      <c r="B25" s="82" t="s">
        <v>197</v>
      </c>
      <c r="C25" s="81">
        <v>30000</v>
      </c>
      <c r="D25" s="80"/>
      <c r="E25" s="80"/>
      <c r="F25" s="79">
        <v>30000</v>
      </c>
      <c r="G25" s="79">
        <v>30000</v>
      </c>
    </row>
    <row r="26" spans="1:7" ht="18.75" x14ac:dyDescent="0.3">
      <c r="A26" s="85" t="s">
        <v>196</v>
      </c>
      <c r="B26" s="84" t="s">
        <v>195</v>
      </c>
      <c r="C26" s="76">
        <f>C27+C28</f>
        <v>1511500</v>
      </c>
      <c r="D26" s="75">
        <f>D27+D28</f>
        <v>0</v>
      </c>
      <c r="E26" s="75">
        <f>E27+E28</f>
        <v>0</v>
      </c>
      <c r="F26" s="75">
        <f>F27+F28</f>
        <v>1299500</v>
      </c>
      <c r="G26" s="75">
        <f>G27+G28</f>
        <v>1853400</v>
      </c>
    </row>
    <row r="27" spans="1:7" s="91" customFormat="1" ht="18.75" x14ac:dyDescent="0.3">
      <c r="A27" s="94" t="s">
        <v>194</v>
      </c>
      <c r="B27" s="93" t="s">
        <v>193</v>
      </c>
      <c r="C27" s="81">
        <v>1511500</v>
      </c>
      <c r="D27" s="92"/>
      <c r="E27" s="92"/>
      <c r="F27" s="92">
        <v>1299500</v>
      </c>
      <c r="G27" s="92">
        <v>1853400</v>
      </c>
    </row>
    <row r="28" spans="1:7" ht="18.75" x14ac:dyDescent="0.3">
      <c r="A28" s="90" t="s">
        <v>192</v>
      </c>
      <c r="B28" s="89" t="s">
        <v>191</v>
      </c>
      <c r="C28" s="81">
        <v>0</v>
      </c>
      <c r="D28" s="80"/>
      <c r="E28" s="80"/>
      <c r="F28" s="79">
        <v>0</v>
      </c>
      <c r="G28" s="79">
        <v>0</v>
      </c>
    </row>
    <row r="29" spans="1:7" ht="18.75" x14ac:dyDescent="0.3">
      <c r="A29" s="85" t="s">
        <v>190</v>
      </c>
      <c r="B29" s="84" t="s">
        <v>189</v>
      </c>
      <c r="C29" s="76">
        <v>3006812.03</v>
      </c>
      <c r="D29" s="75">
        <f>D32+D31+D30</f>
        <v>0</v>
      </c>
      <c r="E29" s="75">
        <f>E32+E31+E30</f>
        <v>0</v>
      </c>
      <c r="F29" s="75">
        <f>F32</f>
        <v>3650977</v>
      </c>
      <c r="G29" s="75">
        <f>G32</f>
        <v>3720657</v>
      </c>
    </row>
    <row r="30" spans="1:7" ht="18.75" x14ac:dyDescent="0.3">
      <c r="A30" s="90" t="s">
        <v>188</v>
      </c>
      <c r="B30" s="89" t="s">
        <v>187</v>
      </c>
      <c r="C30" s="76">
        <v>0</v>
      </c>
      <c r="D30" s="75"/>
      <c r="E30" s="75"/>
      <c r="F30" s="75">
        <v>0</v>
      </c>
      <c r="G30" s="75">
        <v>0</v>
      </c>
    </row>
    <row r="31" spans="1:7" ht="18.75" x14ac:dyDescent="0.3">
      <c r="A31" s="90" t="s">
        <v>186</v>
      </c>
      <c r="B31" s="89" t="s">
        <v>185</v>
      </c>
      <c r="C31" s="81">
        <v>0</v>
      </c>
      <c r="D31" s="75"/>
      <c r="E31" s="75"/>
      <c r="F31" s="79">
        <v>0</v>
      </c>
      <c r="G31" s="79">
        <v>0</v>
      </c>
    </row>
    <row r="32" spans="1:7" ht="18.75" x14ac:dyDescent="0.3">
      <c r="A32" s="90" t="s">
        <v>184</v>
      </c>
      <c r="B32" s="89" t="s">
        <v>183</v>
      </c>
      <c r="C32" s="81">
        <v>3683530</v>
      </c>
      <c r="D32" s="80"/>
      <c r="E32" s="80"/>
      <c r="F32" s="79">
        <v>3650977</v>
      </c>
      <c r="G32" s="79">
        <v>3720657</v>
      </c>
    </row>
    <row r="33" spans="1:7" ht="18.75" x14ac:dyDescent="0.3">
      <c r="A33" s="88" t="s">
        <v>182</v>
      </c>
      <c r="B33" s="87" t="s">
        <v>181</v>
      </c>
      <c r="C33" s="76">
        <f>C34</f>
        <v>2464086</v>
      </c>
      <c r="D33" s="86">
        <f>D34</f>
        <v>0</v>
      </c>
      <c r="E33" s="86">
        <f>E34</f>
        <v>0</v>
      </c>
      <c r="F33" s="86">
        <f>F34</f>
        <v>2469100</v>
      </c>
      <c r="G33" s="86">
        <f>G34</f>
        <v>2479100</v>
      </c>
    </row>
    <row r="34" spans="1:7" ht="18.75" x14ac:dyDescent="0.3">
      <c r="A34" s="83" t="s">
        <v>180</v>
      </c>
      <c r="B34" s="82" t="s">
        <v>179</v>
      </c>
      <c r="C34" s="81">
        <v>2464086</v>
      </c>
      <c r="D34" s="80"/>
      <c r="E34" s="80"/>
      <c r="F34" s="79">
        <v>2469100</v>
      </c>
      <c r="G34" s="79">
        <v>2479100</v>
      </c>
    </row>
    <row r="35" spans="1:7" ht="18.75" x14ac:dyDescent="0.3">
      <c r="A35" s="85" t="s">
        <v>178</v>
      </c>
      <c r="B35" s="84" t="s">
        <v>177</v>
      </c>
      <c r="C35" s="76">
        <f>C36</f>
        <v>267500</v>
      </c>
      <c r="D35" s="75">
        <f>D36</f>
        <v>0</v>
      </c>
      <c r="E35" s="75">
        <f>E36</f>
        <v>0</v>
      </c>
      <c r="F35" s="79">
        <f>F36</f>
        <v>267500</v>
      </c>
      <c r="G35" s="79">
        <f>G36</f>
        <v>267500</v>
      </c>
    </row>
    <row r="36" spans="1:7" ht="18.75" x14ac:dyDescent="0.3">
      <c r="A36" s="83" t="s">
        <v>176</v>
      </c>
      <c r="B36" s="82" t="s">
        <v>175</v>
      </c>
      <c r="C36" s="81">
        <v>267500</v>
      </c>
      <c r="D36" s="80"/>
      <c r="E36" s="80"/>
      <c r="F36" s="79">
        <v>267500</v>
      </c>
      <c r="G36" s="79">
        <v>267500</v>
      </c>
    </row>
    <row r="37" spans="1:7" ht="18.75" x14ac:dyDescent="0.3">
      <c r="A37" s="78"/>
      <c r="B37" s="77" t="s">
        <v>174</v>
      </c>
      <c r="C37" s="76">
        <f>C12+C21+C23+C26+C29+C33+C35</f>
        <v>12804314</v>
      </c>
      <c r="D37" s="75" t="e">
        <f>D12+D21+D23+D26+D29+#REF!+D33+D35+#REF!</f>
        <v>#REF!</v>
      </c>
      <c r="E37" s="75" t="e">
        <f>E12+E21+E23+E26+E29+#REF!+E33+E35+#REF!</f>
        <v>#REF!</v>
      </c>
      <c r="F37" s="75">
        <f>F12+F21+F23+F26+F29+F33+F35</f>
        <v>12235200</v>
      </c>
      <c r="G37" s="75">
        <f>G12+G21+G23+G26+G29+G33+G35</f>
        <v>12536800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B6" sqref="B6:F6"/>
    </sheetView>
  </sheetViews>
  <sheetFormatPr defaultRowHeight="12.75" x14ac:dyDescent="0.2"/>
  <cols>
    <col min="1" max="1" width="1.42578125" style="252" customWidth="1"/>
    <col min="2" max="2" width="0.85546875" style="252" customWidth="1"/>
    <col min="3" max="3" width="0.7109375" style="252" customWidth="1"/>
    <col min="4" max="5" width="0.5703125" style="252" customWidth="1"/>
    <col min="6" max="6" width="46.42578125" style="252" customWidth="1"/>
    <col min="7" max="7" width="0" style="121" hidden="1" customWidth="1"/>
    <col min="8" max="8" width="6.7109375" style="121" customWidth="1"/>
    <col min="9" max="9" width="4.5703125" style="121" customWidth="1"/>
    <col min="10" max="10" width="11.28515625" style="253" customWidth="1"/>
    <col min="11" max="11" width="4.42578125" style="254" customWidth="1"/>
    <col min="12" max="15" width="0" style="121" hidden="1" customWidth="1"/>
    <col min="16" max="16" width="11" style="255" customWidth="1"/>
    <col min="17" max="18" width="0" style="121" hidden="1" customWidth="1"/>
    <col min="19" max="20" width="11.5703125" style="121" customWidth="1"/>
    <col min="21" max="21" width="8.42578125" style="121" customWidth="1"/>
    <col min="22" max="16384" width="9.140625" style="121"/>
  </cols>
  <sheetData>
    <row r="1" spans="1:21" ht="16.5" customHeight="1" x14ac:dyDescent="0.25">
      <c r="A1" s="114"/>
      <c r="B1" s="114"/>
      <c r="C1" s="114"/>
      <c r="D1" s="114"/>
      <c r="E1" s="114"/>
      <c r="F1" s="114"/>
      <c r="G1" s="115"/>
      <c r="H1" s="115"/>
      <c r="I1" s="116" t="s">
        <v>227</v>
      </c>
      <c r="J1" s="116"/>
      <c r="K1" s="116"/>
      <c r="L1" s="117"/>
      <c r="M1" s="117"/>
      <c r="N1" s="117"/>
      <c r="O1" s="117"/>
      <c r="P1" s="118"/>
      <c r="Q1" s="119"/>
      <c r="R1" s="120"/>
      <c r="U1" s="115"/>
    </row>
    <row r="2" spans="1:21" ht="12.75" customHeight="1" x14ac:dyDescent="0.2">
      <c r="A2" s="114"/>
      <c r="B2" s="122"/>
      <c r="C2" s="122"/>
      <c r="D2" s="122"/>
      <c r="E2" s="122"/>
      <c r="F2" s="122"/>
      <c r="G2" s="123"/>
      <c r="H2" s="124"/>
      <c r="I2" s="125" t="s">
        <v>228</v>
      </c>
      <c r="J2" s="125"/>
      <c r="K2" s="126"/>
      <c r="L2" s="124"/>
      <c r="M2" s="124"/>
      <c r="N2" s="124"/>
      <c r="O2" s="124"/>
      <c r="P2" s="127"/>
      <c r="Q2" s="123"/>
      <c r="R2" s="119"/>
      <c r="U2" s="115"/>
    </row>
    <row r="3" spans="1:21" ht="12" customHeight="1" x14ac:dyDescent="0.2">
      <c r="A3" s="114"/>
      <c r="B3" s="122"/>
      <c r="C3" s="122"/>
      <c r="D3" s="122"/>
      <c r="E3" s="122"/>
      <c r="F3" s="122"/>
      <c r="G3" s="123"/>
      <c r="H3" s="124"/>
      <c r="I3" s="128" t="s">
        <v>229</v>
      </c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15"/>
    </row>
    <row r="4" spans="1:21" ht="27" customHeight="1" x14ac:dyDescent="0.2">
      <c r="A4" s="114"/>
      <c r="B4" s="122"/>
      <c r="C4" s="122"/>
      <c r="D4" s="122"/>
      <c r="E4" s="122"/>
      <c r="F4" s="122"/>
      <c r="G4" s="123"/>
      <c r="H4" s="124"/>
      <c r="I4" s="124"/>
      <c r="J4" s="126"/>
      <c r="K4" s="126"/>
      <c r="L4" s="123"/>
      <c r="M4" s="123"/>
      <c r="N4" s="123"/>
      <c r="O4" s="123"/>
      <c r="P4" s="129"/>
      <c r="Q4" s="123"/>
      <c r="R4" s="119"/>
      <c r="S4" s="116"/>
      <c r="T4" s="116"/>
      <c r="U4" s="115"/>
    </row>
    <row r="5" spans="1:21" ht="53.25" customHeight="1" x14ac:dyDescent="0.2">
      <c r="A5" s="130" t="s">
        <v>230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15"/>
    </row>
    <row r="6" spans="1:21" ht="38.25" customHeight="1" x14ac:dyDescent="0.2">
      <c r="A6" s="114"/>
      <c r="B6" s="131" t="s">
        <v>231</v>
      </c>
      <c r="C6" s="131"/>
      <c r="D6" s="131"/>
      <c r="E6" s="131"/>
      <c r="F6" s="131"/>
      <c r="G6" s="132" t="s">
        <v>232</v>
      </c>
      <c r="H6" s="132" t="s">
        <v>233</v>
      </c>
      <c r="I6" s="132" t="s">
        <v>234</v>
      </c>
      <c r="J6" s="133" t="s">
        <v>235</v>
      </c>
      <c r="K6" s="133" t="s">
        <v>236</v>
      </c>
      <c r="L6" s="132" t="s">
        <v>237</v>
      </c>
      <c r="M6" s="132" t="s">
        <v>238</v>
      </c>
      <c r="N6" s="132" t="s">
        <v>239</v>
      </c>
      <c r="O6" s="132" t="s">
        <v>240</v>
      </c>
      <c r="P6" s="134">
        <v>2019</v>
      </c>
      <c r="Q6" s="134"/>
      <c r="R6" s="135"/>
      <c r="S6" s="134">
        <v>2020</v>
      </c>
      <c r="T6" s="134">
        <v>2021</v>
      </c>
      <c r="U6" s="136"/>
    </row>
    <row r="7" spans="1:21" ht="18" customHeight="1" x14ac:dyDescent="0.2">
      <c r="A7" s="137"/>
      <c r="B7" s="138" t="s">
        <v>241</v>
      </c>
      <c r="C7" s="138"/>
      <c r="D7" s="138"/>
      <c r="E7" s="138"/>
      <c r="F7" s="138"/>
      <c r="G7" s="139">
        <v>100</v>
      </c>
      <c r="H7" s="140">
        <v>1</v>
      </c>
      <c r="I7" s="140">
        <v>0</v>
      </c>
      <c r="J7" s="141">
        <v>0</v>
      </c>
      <c r="K7" s="142">
        <v>0</v>
      </c>
      <c r="L7" s="143">
        <v>2775100</v>
      </c>
      <c r="M7" s="143">
        <v>0</v>
      </c>
      <c r="N7" s="143">
        <v>0</v>
      </c>
      <c r="O7" s="143">
        <v>0</v>
      </c>
      <c r="P7" s="144">
        <f>P8+P13+P21+P26</f>
        <v>4609215.97</v>
      </c>
      <c r="Q7" s="144" t="e">
        <f>Q8+Q13</f>
        <v>#REF!</v>
      </c>
      <c r="R7" s="144" t="e">
        <f>R8+R13</f>
        <v>#REF!</v>
      </c>
      <c r="S7" s="144">
        <f>S8+S13+S21</f>
        <v>3883223</v>
      </c>
      <c r="T7" s="144">
        <f>T8+T13+T21</f>
        <v>3551243</v>
      </c>
      <c r="U7" s="145" t="s">
        <v>242</v>
      </c>
    </row>
    <row r="8" spans="1:21" ht="26.25" customHeight="1" x14ac:dyDescent="0.2">
      <c r="A8" s="146"/>
      <c r="B8" s="147"/>
      <c r="C8" s="138" t="s">
        <v>243</v>
      </c>
      <c r="D8" s="138"/>
      <c r="E8" s="138"/>
      <c r="F8" s="138"/>
      <c r="G8" s="148">
        <v>102</v>
      </c>
      <c r="H8" s="149">
        <v>1</v>
      </c>
      <c r="I8" s="149">
        <v>2</v>
      </c>
      <c r="J8" s="150">
        <v>0</v>
      </c>
      <c r="K8" s="142">
        <v>0</v>
      </c>
      <c r="L8" s="151">
        <v>585600</v>
      </c>
      <c r="M8" s="143">
        <v>0</v>
      </c>
      <c r="N8" s="143">
        <v>0</v>
      </c>
      <c r="O8" s="152">
        <v>0</v>
      </c>
      <c r="P8" s="144">
        <f>P12</f>
        <v>1035227.71</v>
      </c>
      <c r="Q8" s="144" t="e">
        <f t="shared" ref="Q8:T9" si="0">Q10</f>
        <v>#REF!</v>
      </c>
      <c r="R8" s="144" t="e">
        <f t="shared" si="0"/>
        <v>#REF!</v>
      </c>
      <c r="S8" s="144">
        <f t="shared" si="0"/>
        <v>764954</v>
      </c>
      <c r="T8" s="144">
        <f t="shared" si="0"/>
        <v>764954</v>
      </c>
      <c r="U8" s="145" t="s">
        <v>242</v>
      </c>
    </row>
    <row r="9" spans="1:21" ht="56.25" x14ac:dyDescent="0.2">
      <c r="A9" s="146"/>
      <c r="B9" s="147"/>
      <c r="C9" s="153"/>
      <c r="D9" s="154"/>
      <c r="E9" s="154"/>
      <c r="F9" s="154" t="s">
        <v>244</v>
      </c>
      <c r="G9" s="148"/>
      <c r="H9" s="149">
        <v>1</v>
      </c>
      <c r="I9" s="149">
        <v>2</v>
      </c>
      <c r="J9" s="150">
        <v>6700000000</v>
      </c>
      <c r="K9" s="142">
        <v>0</v>
      </c>
      <c r="L9" s="151">
        <v>585600</v>
      </c>
      <c r="M9" s="143">
        <v>0</v>
      </c>
      <c r="N9" s="143">
        <v>0</v>
      </c>
      <c r="O9" s="152">
        <v>0</v>
      </c>
      <c r="P9" s="144">
        <f>P11</f>
        <v>1035227.71</v>
      </c>
      <c r="Q9" s="144" t="e">
        <f t="shared" si="0"/>
        <v>#REF!</v>
      </c>
      <c r="R9" s="144" t="e">
        <f t="shared" si="0"/>
        <v>#REF!</v>
      </c>
      <c r="S9" s="144">
        <f t="shared" si="0"/>
        <v>764954</v>
      </c>
      <c r="T9" s="144">
        <f t="shared" si="0"/>
        <v>764954</v>
      </c>
      <c r="U9" s="145"/>
    </row>
    <row r="10" spans="1:21" ht="35.25" customHeight="1" x14ac:dyDescent="0.2">
      <c r="A10" s="146"/>
      <c r="B10" s="155"/>
      <c r="C10" s="153"/>
      <c r="D10" s="156" t="s">
        <v>245</v>
      </c>
      <c r="E10" s="156"/>
      <c r="F10" s="156"/>
      <c r="G10" s="139">
        <v>102</v>
      </c>
      <c r="H10" s="157">
        <v>1</v>
      </c>
      <c r="I10" s="157">
        <v>2</v>
      </c>
      <c r="J10" s="158">
        <v>6710000000</v>
      </c>
      <c r="K10" s="159">
        <v>0</v>
      </c>
      <c r="L10" s="143">
        <v>585600</v>
      </c>
      <c r="M10" s="143">
        <v>0</v>
      </c>
      <c r="N10" s="143">
        <v>0</v>
      </c>
      <c r="O10" s="143">
        <v>0</v>
      </c>
      <c r="P10" s="160">
        <f>P12</f>
        <v>1035227.71</v>
      </c>
      <c r="Q10" s="160" t="e">
        <f>Q11</f>
        <v>#REF!</v>
      </c>
      <c r="R10" s="160" t="e">
        <f>R11</f>
        <v>#REF!</v>
      </c>
      <c r="S10" s="160">
        <f>S12</f>
        <v>764954</v>
      </c>
      <c r="T10" s="160">
        <f>T12</f>
        <v>764954</v>
      </c>
      <c r="U10" s="145" t="s">
        <v>242</v>
      </c>
    </row>
    <row r="11" spans="1:21" ht="14.25" customHeight="1" x14ac:dyDescent="0.2">
      <c r="A11" s="146"/>
      <c r="B11" s="155"/>
      <c r="C11" s="154"/>
      <c r="D11" s="161"/>
      <c r="E11" s="156" t="s">
        <v>246</v>
      </c>
      <c r="F11" s="156"/>
      <c r="G11" s="139">
        <v>102</v>
      </c>
      <c r="H11" s="157">
        <v>1</v>
      </c>
      <c r="I11" s="157">
        <v>2</v>
      </c>
      <c r="J11" s="158">
        <v>6710010010</v>
      </c>
      <c r="K11" s="159">
        <v>0</v>
      </c>
      <c r="L11" s="143">
        <v>585600</v>
      </c>
      <c r="M11" s="143">
        <v>0</v>
      </c>
      <c r="N11" s="143">
        <v>0</v>
      </c>
      <c r="O11" s="143">
        <v>0</v>
      </c>
      <c r="P11" s="160">
        <f>P12</f>
        <v>1035227.71</v>
      </c>
      <c r="Q11" s="160" t="e">
        <f>#REF!</f>
        <v>#REF!</v>
      </c>
      <c r="R11" s="160" t="e">
        <f>#REF!</f>
        <v>#REF!</v>
      </c>
      <c r="S11" s="160">
        <f>S12</f>
        <v>764954</v>
      </c>
      <c r="T11" s="160">
        <f>T12</f>
        <v>764954</v>
      </c>
      <c r="U11" s="145"/>
    </row>
    <row r="12" spans="1:21" ht="23.25" customHeight="1" x14ac:dyDescent="0.2">
      <c r="A12" s="146"/>
      <c r="B12" s="155"/>
      <c r="C12" s="154"/>
      <c r="D12" s="161"/>
      <c r="E12" s="161"/>
      <c r="F12" s="162" t="s">
        <v>247</v>
      </c>
      <c r="G12" s="139">
        <v>102</v>
      </c>
      <c r="H12" s="157">
        <v>1</v>
      </c>
      <c r="I12" s="157">
        <v>2</v>
      </c>
      <c r="J12" s="158">
        <v>6710010010</v>
      </c>
      <c r="K12" s="159" t="s">
        <v>248</v>
      </c>
      <c r="L12" s="143">
        <v>585600</v>
      </c>
      <c r="M12" s="143">
        <v>0</v>
      </c>
      <c r="N12" s="143">
        <v>0</v>
      </c>
      <c r="O12" s="143">
        <v>0</v>
      </c>
      <c r="P12" s="160">
        <v>1035227.71</v>
      </c>
      <c r="Q12" s="160">
        <v>764954</v>
      </c>
      <c r="R12" s="160">
        <v>764954</v>
      </c>
      <c r="S12" s="160">
        <v>764954</v>
      </c>
      <c r="T12" s="160">
        <v>764954</v>
      </c>
      <c r="U12" s="145"/>
    </row>
    <row r="13" spans="1:21" ht="45.75" customHeight="1" x14ac:dyDescent="0.2">
      <c r="A13" s="146"/>
      <c r="B13" s="147"/>
      <c r="C13" s="138" t="s">
        <v>249</v>
      </c>
      <c r="D13" s="138"/>
      <c r="E13" s="138"/>
      <c r="F13" s="138"/>
      <c r="G13" s="148">
        <v>104</v>
      </c>
      <c r="H13" s="149">
        <v>1</v>
      </c>
      <c r="I13" s="149">
        <v>4</v>
      </c>
      <c r="J13" s="150">
        <v>0</v>
      </c>
      <c r="K13" s="142">
        <v>0</v>
      </c>
      <c r="L13" s="151">
        <v>2189500</v>
      </c>
      <c r="M13" s="143">
        <v>0</v>
      </c>
      <c r="N13" s="143">
        <v>0</v>
      </c>
      <c r="O13" s="152">
        <v>0</v>
      </c>
      <c r="P13" s="144">
        <f>P15</f>
        <v>3527538.26</v>
      </c>
      <c r="Q13" s="144">
        <f t="shared" ref="P13:U14" si="1">Q15</f>
        <v>3074094</v>
      </c>
      <c r="R13" s="144">
        <f t="shared" si="1"/>
        <v>3074094</v>
      </c>
      <c r="S13" s="144">
        <f>S14</f>
        <v>3074094</v>
      </c>
      <c r="T13" s="144">
        <f t="shared" si="1"/>
        <v>2742114</v>
      </c>
      <c r="U13" s="145" t="s">
        <v>242</v>
      </c>
    </row>
    <row r="14" spans="1:21" ht="54.75" customHeight="1" x14ac:dyDescent="0.2">
      <c r="A14" s="146"/>
      <c r="B14" s="147"/>
      <c r="C14" s="153"/>
      <c r="D14" s="154"/>
      <c r="E14" s="154"/>
      <c r="F14" s="154" t="s">
        <v>244</v>
      </c>
      <c r="G14" s="148"/>
      <c r="H14" s="149">
        <v>1</v>
      </c>
      <c r="I14" s="149">
        <v>4</v>
      </c>
      <c r="J14" s="150">
        <v>6700000000</v>
      </c>
      <c r="K14" s="142">
        <v>0</v>
      </c>
      <c r="L14" s="151"/>
      <c r="M14" s="143"/>
      <c r="N14" s="143"/>
      <c r="O14" s="152"/>
      <c r="P14" s="144">
        <f t="shared" si="1"/>
        <v>3527538.26</v>
      </c>
      <c r="Q14" s="144">
        <f t="shared" si="1"/>
        <v>3074094</v>
      </c>
      <c r="R14" s="144">
        <f t="shared" si="1"/>
        <v>3074094</v>
      </c>
      <c r="S14" s="144">
        <f t="shared" si="1"/>
        <v>3074094</v>
      </c>
      <c r="T14" s="144">
        <f t="shared" si="1"/>
        <v>2742114</v>
      </c>
      <c r="U14" s="145"/>
    </row>
    <row r="15" spans="1:21" ht="35.25" customHeight="1" x14ac:dyDescent="0.2">
      <c r="A15" s="146"/>
      <c r="B15" s="155"/>
      <c r="C15" s="153"/>
      <c r="D15" s="156" t="s">
        <v>250</v>
      </c>
      <c r="E15" s="156"/>
      <c r="F15" s="156"/>
      <c r="G15" s="148">
        <v>104</v>
      </c>
      <c r="H15" s="163">
        <v>1</v>
      </c>
      <c r="I15" s="163">
        <v>4</v>
      </c>
      <c r="J15" s="158">
        <v>6710000000</v>
      </c>
      <c r="K15" s="159">
        <v>0</v>
      </c>
      <c r="L15" s="151">
        <v>2189500</v>
      </c>
      <c r="M15" s="143">
        <v>0</v>
      </c>
      <c r="N15" s="143">
        <v>0</v>
      </c>
      <c r="O15" s="152">
        <v>0</v>
      </c>
      <c r="P15" s="160">
        <f>P16</f>
        <v>3527538.26</v>
      </c>
      <c r="Q15" s="160">
        <f>Q16</f>
        <v>3074094</v>
      </c>
      <c r="R15" s="160">
        <f>R16</f>
        <v>3074094</v>
      </c>
      <c r="S15" s="160">
        <f>S16</f>
        <v>3074094</v>
      </c>
      <c r="T15" s="160">
        <f>T16</f>
        <v>2742114</v>
      </c>
      <c r="U15" s="145" t="s">
        <v>242</v>
      </c>
    </row>
    <row r="16" spans="1:21" ht="14.25" customHeight="1" x14ac:dyDescent="0.2">
      <c r="A16" s="146"/>
      <c r="B16" s="155"/>
      <c r="C16" s="154"/>
      <c r="D16" s="164"/>
      <c r="E16" s="156" t="s">
        <v>251</v>
      </c>
      <c r="F16" s="156"/>
      <c r="G16" s="148">
        <v>104</v>
      </c>
      <c r="H16" s="163">
        <v>1</v>
      </c>
      <c r="I16" s="163">
        <v>4</v>
      </c>
      <c r="J16" s="165">
        <v>6710010020</v>
      </c>
      <c r="K16" s="159">
        <v>0</v>
      </c>
      <c r="L16" s="151">
        <v>2189500</v>
      </c>
      <c r="M16" s="143">
        <v>0</v>
      </c>
      <c r="N16" s="143">
        <v>0</v>
      </c>
      <c r="O16" s="152">
        <v>0</v>
      </c>
      <c r="P16" s="160">
        <f>P17+P18+P19+P20</f>
        <v>3527538.26</v>
      </c>
      <c r="Q16" s="160">
        <f>Q17+Q18+Q19+Q20</f>
        <v>3074094</v>
      </c>
      <c r="R16" s="160">
        <f>R17+R18+R19+R20</f>
        <v>3074094</v>
      </c>
      <c r="S16" s="160">
        <f>S17+S18+S19+S20</f>
        <v>3074094</v>
      </c>
      <c r="T16" s="160">
        <f>T17+T18+T19+T20</f>
        <v>2742114</v>
      </c>
      <c r="U16" s="145" t="s">
        <v>242</v>
      </c>
    </row>
    <row r="17" spans="1:21" ht="21.75" customHeight="1" x14ac:dyDescent="0.2">
      <c r="A17" s="146"/>
      <c r="B17" s="155"/>
      <c r="C17" s="154"/>
      <c r="D17" s="161"/>
      <c r="E17" s="164"/>
      <c r="F17" s="162" t="s">
        <v>247</v>
      </c>
      <c r="G17" s="148">
        <v>104</v>
      </c>
      <c r="H17" s="163">
        <v>1</v>
      </c>
      <c r="I17" s="163">
        <v>4</v>
      </c>
      <c r="J17" s="158">
        <v>6710010020</v>
      </c>
      <c r="K17" s="159" t="s">
        <v>248</v>
      </c>
      <c r="L17" s="151">
        <v>1396500</v>
      </c>
      <c r="M17" s="143">
        <v>0</v>
      </c>
      <c r="N17" s="143">
        <v>0</v>
      </c>
      <c r="O17" s="152">
        <v>0</v>
      </c>
      <c r="P17" s="160">
        <v>2265574.2599999998</v>
      </c>
      <c r="Q17" s="160">
        <v>1859130</v>
      </c>
      <c r="R17" s="160">
        <v>1859130</v>
      </c>
      <c r="S17" s="160">
        <v>1859130</v>
      </c>
      <c r="T17" s="160">
        <v>1859130</v>
      </c>
      <c r="U17" s="145" t="s">
        <v>242</v>
      </c>
    </row>
    <row r="18" spans="1:21" ht="21.75" customHeight="1" x14ac:dyDescent="0.2">
      <c r="A18" s="146"/>
      <c r="B18" s="155"/>
      <c r="C18" s="154"/>
      <c r="D18" s="161"/>
      <c r="E18" s="164"/>
      <c r="F18" s="162" t="s">
        <v>252</v>
      </c>
      <c r="G18" s="148">
        <v>104</v>
      </c>
      <c r="H18" s="163">
        <v>1</v>
      </c>
      <c r="I18" s="163">
        <v>4</v>
      </c>
      <c r="J18" s="158">
        <v>6710010020</v>
      </c>
      <c r="K18" s="159" t="s">
        <v>253</v>
      </c>
      <c r="L18" s="151">
        <v>721000</v>
      </c>
      <c r="M18" s="143">
        <v>0</v>
      </c>
      <c r="N18" s="143">
        <v>0</v>
      </c>
      <c r="O18" s="152">
        <v>0</v>
      </c>
      <c r="P18" s="160">
        <v>1112704</v>
      </c>
      <c r="Q18" s="160">
        <v>1114980</v>
      </c>
      <c r="R18" s="160">
        <v>1114980</v>
      </c>
      <c r="S18" s="160">
        <v>1114979</v>
      </c>
      <c r="T18" s="160">
        <v>782999</v>
      </c>
      <c r="U18" s="145" t="s">
        <v>242</v>
      </c>
    </row>
    <row r="19" spans="1:21" ht="14.25" customHeight="1" x14ac:dyDescent="0.2">
      <c r="A19" s="146"/>
      <c r="B19" s="155"/>
      <c r="C19" s="154"/>
      <c r="D19" s="161"/>
      <c r="E19" s="164"/>
      <c r="F19" s="162" t="s">
        <v>56</v>
      </c>
      <c r="G19" s="148">
        <v>104</v>
      </c>
      <c r="H19" s="163">
        <v>1</v>
      </c>
      <c r="I19" s="163">
        <v>4</v>
      </c>
      <c r="J19" s="158">
        <v>6710010020</v>
      </c>
      <c r="K19" s="159" t="s">
        <v>254</v>
      </c>
      <c r="L19" s="151">
        <v>37000</v>
      </c>
      <c r="M19" s="143">
        <v>0</v>
      </c>
      <c r="N19" s="143">
        <v>0</v>
      </c>
      <c r="O19" s="152">
        <v>0</v>
      </c>
      <c r="P19" s="160">
        <v>19985</v>
      </c>
      <c r="Q19" s="160">
        <v>19984</v>
      </c>
      <c r="R19" s="160">
        <v>19984</v>
      </c>
      <c r="S19" s="160">
        <v>19985</v>
      </c>
      <c r="T19" s="160">
        <v>19985</v>
      </c>
      <c r="U19" s="145" t="s">
        <v>242</v>
      </c>
    </row>
    <row r="20" spans="1:21" ht="18.75" customHeight="1" x14ac:dyDescent="0.2">
      <c r="A20" s="146"/>
      <c r="B20" s="155"/>
      <c r="C20" s="154"/>
      <c r="D20" s="161"/>
      <c r="E20" s="164"/>
      <c r="F20" s="162" t="s">
        <v>255</v>
      </c>
      <c r="G20" s="148">
        <v>104</v>
      </c>
      <c r="H20" s="163">
        <v>1</v>
      </c>
      <c r="I20" s="163">
        <v>4</v>
      </c>
      <c r="J20" s="158">
        <v>6710010020</v>
      </c>
      <c r="K20" s="159" t="s">
        <v>256</v>
      </c>
      <c r="L20" s="151">
        <v>35000</v>
      </c>
      <c r="M20" s="143">
        <v>0</v>
      </c>
      <c r="N20" s="143">
        <v>0</v>
      </c>
      <c r="O20" s="152">
        <v>0</v>
      </c>
      <c r="P20" s="160">
        <v>129275</v>
      </c>
      <c r="Q20" s="160">
        <v>80000</v>
      </c>
      <c r="R20" s="160">
        <v>80000</v>
      </c>
      <c r="S20" s="160">
        <v>80000</v>
      </c>
      <c r="T20" s="160">
        <v>80000</v>
      </c>
      <c r="U20" s="145" t="s">
        <v>242</v>
      </c>
    </row>
    <row r="21" spans="1:21" ht="38.25" customHeight="1" x14ac:dyDescent="0.25">
      <c r="A21" s="146"/>
      <c r="B21" s="155"/>
      <c r="C21" s="166" t="s">
        <v>209</v>
      </c>
      <c r="D21" s="167"/>
      <c r="E21" s="167"/>
      <c r="F21" s="167"/>
      <c r="G21" s="168"/>
      <c r="H21" s="149">
        <v>1</v>
      </c>
      <c r="I21" s="149">
        <v>6</v>
      </c>
      <c r="J21" s="169">
        <v>0</v>
      </c>
      <c r="K21" s="142">
        <v>0</v>
      </c>
      <c r="L21" s="170"/>
      <c r="M21" s="171"/>
      <c r="N21" s="171"/>
      <c r="O21" s="172"/>
      <c r="P21" s="144">
        <f>P25</f>
        <v>44175</v>
      </c>
      <c r="Q21" s="144"/>
      <c r="R21" s="144"/>
      <c r="S21" s="144">
        <f>S25</f>
        <v>44175</v>
      </c>
      <c r="T21" s="144">
        <f>T25</f>
        <v>44175</v>
      </c>
      <c r="U21" s="145"/>
    </row>
    <row r="22" spans="1:21" ht="45.75" customHeight="1" x14ac:dyDescent="0.25">
      <c r="A22" s="146"/>
      <c r="B22" s="173" t="s">
        <v>257</v>
      </c>
      <c r="C22" s="167"/>
      <c r="D22" s="167"/>
      <c r="E22" s="167"/>
      <c r="F22" s="167"/>
      <c r="G22" s="168"/>
      <c r="H22" s="149">
        <v>1</v>
      </c>
      <c r="I22" s="149">
        <v>6</v>
      </c>
      <c r="J22" s="174">
        <v>6700000000</v>
      </c>
      <c r="K22" s="142">
        <v>0</v>
      </c>
      <c r="L22" s="170"/>
      <c r="M22" s="171"/>
      <c r="N22" s="171"/>
      <c r="O22" s="172"/>
      <c r="P22" s="144">
        <f>P25</f>
        <v>44175</v>
      </c>
      <c r="Q22" s="144"/>
      <c r="R22" s="144"/>
      <c r="S22" s="144">
        <f>S25</f>
        <v>44175</v>
      </c>
      <c r="T22" s="144">
        <f>T25</f>
        <v>44175</v>
      </c>
      <c r="U22" s="145"/>
    </row>
    <row r="23" spans="1:21" ht="45.75" customHeight="1" x14ac:dyDescent="0.2">
      <c r="A23" s="146"/>
      <c r="B23" s="155"/>
      <c r="C23" s="175"/>
      <c r="D23" s="176" t="s">
        <v>258</v>
      </c>
      <c r="E23" s="177"/>
      <c r="F23" s="177"/>
      <c r="G23" s="148"/>
      <c r="H23" s="163">
        <v>1</v>
      </c>
      <c r="I23" s="163">
        <v>6</v>
      </c>
      <c r="J23" s="178">
        <v>6710000000</v>
      </c>
      <c r="K23" s="159">
        <v>0</v>
      </c>
      <c r="L23" s="151"/>
      <c r="M23" s="143"/>
      <c r="N23" s="143"/>
      <c r="O23" s="152"/>
      <c r="P23" s="160">
        <f>P25</f>
        <v>44175</v>
      </c>
      <c r="Q23" s="160"/>
      <c r="R23" s="160"/>
      <c r="S23" s="160">
        <f>S25</f>
        <v>44175</v>
      </c>
      <c r="T23" s="160">
        <f>T25</f>
        <v>44175</v>
      </c>
      <c r="U23" s="145"/>
    </row>
    <row r="24" spans="1:21" ht="45.75" customHeight="1" x14ac:dyDescent="0.2">
      <c r="A24" s="146"/>
      <c r="B24" s="155"/>
      <c r="C24" s="175"/>
      <c r="D24" s="179"/>
      <c r="E24" s="180"/>
      <c r="F24" s="181" t="s">
        <v>259</v>
      </c>
      <c r="G24" s="148"/>
      <c r="H24" s="163">
        <v>1</v>
      </c>
      <c r="I24" s="163">
        <v>6</v>
      </c>
      <c r="J24" s="178">
        <v>6710010080</v>
      </c>
      <c r="K24" s="159">
        <v>0</v>
      </c>
      <c r="L24" s="151"/>
      <c r="M24" s="143"/>
      <c r="N24" s="143"/>
      <c r="O24" s="152"/>
      <c r="P24" s="160">
        <f>P25</f>
        <v>44175</v>
      </c>
      <c r="Q24" s="160"/>
      <c r="R24" s="160"/>
      <c r="S24" s="160">
        <f>S25</f>
        <v>44175</v>
      </c>
      <c r="T24" s="160">
        <f>T25</f>
        <v>44175</v>
      </c>
      <c r="U24" s="145"/>
    </row>
    <row r="25" spans="1:21" ht="23.25" customHeight="1" x14ac:dyDescent="0.2">
      <c r="A25" s="146"/>
      <c r="B25" s="155"/>
      <c r="C25" s="175"/>
      <c r="D25" s="179"/>
      <c r="E25" s="180"/>
      <c r="F25" s="162" t="s">
        <v>56</v>
      </c>
      <c r="G25" s="148"/>
      <c r="H25" s="163">
        <v>1</v>
      </c>
      <c r="I25" s="163">
        <v>6</v>
      </c>
      <c r="J25" s="182">
        <v>6710010080</v>
      </c>
      <c r="K25" s="159">
        <v>540</v>
      </c>
      <c r="L25" s="151"/>
      <c r="M25" s="143"/>
      <c r="N25" s="143"/>
      <c r="O25" s="152"/>
      <c r="P25" s="160">
        <v>44175</v>
      </c>
      <c r="Q25" s="160">
        <v>44175</v>
      </c>
      <c r="R25" s="160">
        <v>44175</v>
      </c>
      <c r="S25" s="160">
        <v>44175</v>
      </c>
      <c r="T25" s="160">
        <v>44175</v>
      </c>
      <c r="U25" s="145"/>
    </row>
    <row r="26" spans="1:21" ht="23.25" customHeight="1" x14ac:dyDescent="0.2">
      <c r="A26" s="146"/>
      <c r="B26" s="155"/>
      <c r="C26" s="175"/>
      <c r="D26" s="183" t="s">
        <v>207</v>
      </c>
      <c r="E26" s="184"/>
      <c r="F26" s="185"/>
      <c r="G26" s="168"/>
      <c r="H26" s="149">
        <v>1</v>
      </c>
      <c r="I26" s="149">
        <v>13</v>
      </c>
      <c r="J26" s="174">
        <v>0</v>
      </c>
      <c r="K26" s="142">
        <v>0</v>
      </c>
      <c r="L26" s="170"/>
      <c r="M26" s="171"/>
      <c r="N26" s="171"/>
      <c r="O26" s="172"/>
      <c r="P26" s="144">
        <v>2275</v>
      </c>
      <c r="Q26" s="144"/>
      <c r="R26" s="144"/>
      <c r="S26" s="144">
        <v>0</v>
      </c>
      <c r="T26" s="144">
        <v>0</v>
      </c>
      <c r="U26" s="145"/>
    </row>
    <row r="27" spans="1:21" ht="23.25" customHeight="1" x14ac:dyDescent="0.2">
      <c r="A27" s="146"/>
      <c r="B27" s="155"/>
      <c r="C27" s="175"/>
      <c r="D27" s="179"/>
      <c r="E27" s="180"/>
      <c r="F27" s="181" t="s">
        <v>260</v>
      </c>
      <c r="G27" s="148"/>
      <c r="H27" s="163">
        <v>1</v>
      </c>
      <c r="I27" s="163">
        <v>13</v>
      </c>
      <c r="J27" s="182">
        <v>7700000000</v>
      </c>
      <c r="K27" s="159">
        <v>0</v>
      </c>
      <c r="L27" s="151"/>
      <c r="M27" s="143"/>
      <c r="N27" s="143"/>
      <c r="O27" s="152"/>
      <c r="P27" s="160">
        <v>2275</v>
      </c>
      <c r="Q27" s="160"/>
      <c r="R27" s="160"/>
      <c r="S27" s="160">
        <v>0</v>
      </c>
      <c r="T27" s="160">
        <v>0</v>
      </c>
      <c r="U27" s="145"/>
    </row>
    <row r="28" spans="1:21" ht="23.25" customHeight="1" x14ac:dyDescent="0.2">
      <c r="A28" s="146"/>
      <c r="B28" s="155"/>
      <c r="C28" s="175"/>
      <c r="D28" s="179"/>
      <c r="E28" s="180"/>
      <c r="F28" s="181" t="s">
        <v>261</v>
      </c>
      <c r="G28" s="148"/>
      <c r="H28" s="163">
        <v>1</v>
      </c>
      <c r="I28" s="163">
        <v>13</v>
      </c>
      <c r="J28" s="182">
        <v>7700095100</v>
      </c>
      <c r="K28" s="159">
        <v>0</v>
      </c>
      <c r="L28" s="151"/>
      <c r="M28" s="143"/>
      <c r="N28" s="143"/>
      <c r="O28" s="152"/>
      <c r="P28" s="160">
        <v>2275</v>
      </c>
      <c r="Q28" s="160"/>
      <c r="R28" s="160"/>
      <c r="S28" s="160">
        <v>0</v>
      </c>
      <c r="T28" s="160">
        <v>0</v>
      </c>
      <c r="U28" s="145"/>
    </row>
    <row r="29" spans="1:21" ht="23.25" customHeight="1" x14ac:dyDescent="0.2">
      <c r="A29" s="146"/>
      <c r="B29" s="155"/>
      <c r="C29" s="175"/>
      <c r="D29" s="179"/>
      <c r="E29" s="180"/>
      <c r="F29" s="181" t="s">
        <v>262</v>
      </c>
      <c r="G29" s="148"/>
      <c r="H29" s="163">
        <v>1</v>
      </c>
      <c r="I29" s="163">
        <v>13</v>
      </c>
      <c r="J29" s="182">
        <v>7700095100</v>
      </c>
      <c r="K29" s="159">
        <v>850</v>
      </c>
      <c r="L29" s="151"/>
      <c r="M29" s="143"/>
      <c r="N29" s="143"/>
      <c r="O29" s="152"/>
      <c r="P29" s="160">
        <v>2275</v>
      </c>
      <c r="Q29" s="160"/>
      <c r="R29" s="160"/>
      <c r="S29" s="160">
        <v>0</v>
      </c>
      <c r="T29" s="160">
        <v>0</v>
      </c>
      <c r="U29" s="145"/>
    </row>
    <row r="30" spans="1:21" ht="14.25" customHeight="1" x14ac:dyDescent="0.2">
      <c r="A30" s="146"/>
      <c r="B30" s="186" t="s">
        <v>263</v>
      </c>
      <c r="C30" s="186"/>
      <c r="D30" s="186"/>
      <c r="E30" s="186"/>
      <c r="F30" s="186"/>
      <c r="G30" s="148">
        <v>200</v>
      </c>
      <c r="H30" s="149">
        <v>2</v>
      </c>
      <c r="I30" s="149">
        <v>0</v>
      </c>
      <c r="J30" s="150">
        <v>0</v>
      </c>
      <c r="K30" s="142">
        <v>0</v>
      </c>
      <c r="L30" s="151">
        <v>167500</v>
      </c>
      <c r="M30" s="143">
        <v>0</v>
      </c>
      <c r="N30" s="143">
        <v>0</v>
      </c>
      <c r="O30" s="152">
        <v>0</v>
      </c>
      <c r="P30" s="144">
        <f>P31</f>
        <v>224900</v>
      </c>
      <c r="Q30" s="187">
        <f t="shared" ref="Q30:T33" si="2">Q31</f>
        <v>224900</v>
      </c>
      <c r="R30" s="187">
        <f t="shared" si="2"/>
        <v>224900</v>
      </c>
      <c r="S30" s="187">
        <f t="shared" si="2"/>
        <v>224900</v>
      </c>
      <c r="T30" s="187">
        <f t="shared" si="2"/>
        <v>224900</v>
      </c>
      <c r="U30" s="145" t="s">
        <v>242</v>
      </c>
    </row>
    <row r="31" spans="1:21" ht="16.5" customHeight="1" x14ac:dyDescent="0.2">
      <c r="A31" s="146"/>
      <c r="B31" s="147"/>
      <c r="C31" s="188" t="s">
        <v>203</v>
      </c>
      <c r="D31" s="188"/>
      <c r="E31" s="188"/>
      <c r="F31" s="188"/>
      <c r="G31" s="189">
        <v>203</v>
      </c>
      <c r="H31" s="190">
        <v>2</v>
      </c>
      <c r="I31" s="190">
        <v>3</v>
      </c>
      <c r="J31" s="191">
        <v>0</v>
      </c>
      <c r="K31" s="192">
        <v>0</v>
      </c>
      <c r="L31" s="193">
        <v>167500</v>
      </c>
      <c r="M31" s="194">
        <v>0</v>
      </c>
      <c r="N31" s="194">
        <v>0</v>
      </c>
      <c r="O31" s="195">
        <v>0</v>
      </c>
      <c r="P31" s="144">
        <f t="shared" ref="P31:T32" si="3">P33</f>
        <v>224900</v>
      </c>
      <c r="Q31" s="187">
        <f t="shared" si="3"/>
        <v>224900</v>
      </c>
      <c r="R31" s="187">
        <f t="shared" si="3"/>
        <v>224900</v>
      </c>
      <c r="S31" s="187">
        <f t="shared" si="3"/>
        <v>224900</v>
      </c>
      <c r="T31" s="187">
        <f t="shared" si="3"/>
        <v>224900</v>
      </c>
      <c r="U31" s="145" t="s">
        <v>242</v>
      </c>
    </row>
    <row r="32" spans="1:21" ht="57" customHeight="1" x14ac:dyDescent="0.2">
      <c r="A32" s="146"/>
      <c r="B32" s="147"/>
      <c r="C32" s="196"/>
      <c r="D32" s="197"/>
      <c r="E32" s="197"/>
      <c r="F32" s="197" t="s">
        <v>244</v>
      </c>
      <c r="G32" s="189"/>
      <c r="H32" s="190">
        <v>2</v>
      </c>
      <c r="I32" s="190">
        <v>3</v>
      </c>
      <c r="J32" s="150">
        <v>6700000000</v>
      </c>
      <c r="K32" s="192">
        <v>0</v>
      </c>
      <c r="L32" s="193"/>
      <c r="M32" s="194"/>
      <c r="N32" s="194"/>
      <c r="O32" s="195"/>
      <c r="P32" s="144">
        <f t="shared" si="3"/>
        <v>224900</v>
      </c>
      <c r="Q32" s="187">
        <f t="shared" si="3"/>
        <v>224900</v>
      </c>
      <c r="R32" s="187">
        <f t="shared" si="3"/>
        <v>224900</v>
      </c>
      <c r="S32" s="187">
        <f t="shared" si="3"/>
        <v>224900</v>
      </c>
      <c r="T32" s="187">
        <f t="shared" si="3"/>
        <v>224900</v>
      </c>
      <c r="U32" s="145"/>
    </row>
    <row r="33" spans="1:21" ht="22.5" customHeight="1" x14ac:dyDescent="0.2">
      <c r="A33" s="146"/>
      <c r="B33" s="155"/>
      <c r="C33" s="196"/>
      <c r="D33" s="198" t="s">
        <v>264</v>
      </c>
      <c r="E33" s="198"/>
      <c r="F33" s="198"/>
      <c r="G33" s="199">
        <v>203</v>
      </c>
      <c r="H33" s="200">
        <v>2</v>
      </c>
      <c r="I33" s="200">
        <v>3</v>
      </c>
      <c r="J33" s="158">
        <v>6720000000</v>
      </c>
      <c r="K33" s="201">
        <v>0</v>
      </c>
      <c r="L33" s="194">
        <v>167500</v>
      </c>
      <c r="M33" s="194">
        <v>0</v>
      </c>
      <c r="N33" s="194">
        <v>0</v>
      </c>
      <c r="O33" s="194">
        <v>0</v>
      </c>
      <c r="P33" s="160">
        <f>P34</f>
        <v>224900</v>
      </c>
      <c r="Q33" s="202">
        <f t="shared" si="2"/>
        <v>224900</v>
      </c>
      <c r="R33" s="202">
        <f t="shared" si="2"/>
        <v>224900</v>
      </c>
      <c r="S33" s="202">
        <f t="shared" si="2"/>
        <v>224900</v>
      </c>
      <c r="T33" s="202">
        <f t="shared" si="2"/>
        <v>224900</v>
      </c>
      <c r="U33" s="145" t="s">
        <v>242</v>
      </c>
    </row>
    <row r="34" spans="1:21" ht="27" customHeight="1" x14ac:dyDescent="0.2">
      <c r="A34" s="146"/>
      <c r="B34" s="155"/>
      <c r="C34" s="197"/>
      <c r="D34" s="203"/>
      <c r="E34" s="198" t="s">
        <v>265</v>
      </c>
      <c r="F34" s="198"/>
      <c r="G34" s="199">
        <v>203</v>
      </c>
      <c r="H34" s="200">
        <v>2</v>
      </c>
      <c r="I34" s="200">
        <v>3</v>
      </c>
      <c r="J34" s="158">
        <v>6720051180</v>
      </c>
      <c r="K34" s="201">
        <v>0</v>
      </c>
      <c r="L34" s="194">
        <v>167500</v>
      </c>
      <c r="M34" s="194">
        <v>0</v>
      </c>
      <c r="N34" s="194">
        <v>0</v>
      </c>
      <c r="O34" s="194">
        <v>0</v>
      </c>
      <c r="P34" s="160">
        <f>P35+P36</f>
        <v>224900</v>
      </c>
      <c r="Q34" s="202">
        <f>Q35+Q36</f>
        <v>224900</v>
      </c>
      <c r="R34" s="202">
        <f>R35+R36</f>
        <v>224900</v>
      </c>
      <c r="S34" s="202">
        <f>S35+S36</f>
        <v>224900</v>
      </c>
      <c r="T34" s="202">
        <f>T35+T36</f>
        <v>224900</v>
      </c>
      <c r="U34" s="145" t="s">
        <v>242</v>
      </c>
    </row>
    <row r="35" spans="1:21" ht="24" customHeight="1" x14ac:dyDescent="0.2">
      <c r="A35" s="146"/>
      <c r="B35" s="155"/>
      <c r="C35" s="197"/>
      <c r="D35" s="203"/>
      <c r="E35" s="204"/>
      <c r="F35" s="205" t="s">
        <v>247</v>
      </c>
      <c r="G35" s="189">
        <v>203</v>
      </c>
      <c r="H35" s="206">
        <v>2</v>
      </c>
      <c r="I35" s="206">
        <v>3</v>
      </c>
      <c r="J35" s="158">
        <v>6720051180</v>
      </c>
      <c r="K35" s="201" t="s">
        <v>248</v>
      </c>
      <c r="L35" s="193">
        <v>146900</v>
      </c>
      <c r="M35" s="194">
        <v>0</v>
      </c>
      <c r="N35" s="194">
        <v>0</v>
      </c>
      <c r="O35" s="195">
        <v>0</v>
      </c>
      <c r="P35" s="160">
        <v>222647.14</v>
      </c>
      <c r="Q35" s="160">
        <v>217434</v>
      </c>
      <c r="R35" s="160">
        <v>217434</v>
      </c>
      <c r="S35" s="160">
        <v>217434</v>
      </c>
      <c r="T35" s="160">
        <v>217434</v>
      </c>
      <c r="U35" s="145" t="s">
        <v>242</v>
      </c>
    </row>
    <row r="36" spans="1:21" ht="21.75" customHeight="1" x14ac:dyDescent="0.2">
      <c r="A36" s="146"/>
      <c r="B36" s="155"/>
      <c r="C36" s="197"/>
      <c r="D36" s="203"/>
      <c r="E36" s="204"/>
      <c r="F36" s="205" t="s">
        <v>252</v>
      </c>
      <c r="G36" s="189">
        <v>203</v>
      </c>
      <c r="H36" s="206">
        <v>2</v>
      </c>
      <c r="I36" s="206">
        <v>3</v>
      </c>
      <c r="J36" s="158">
        <v>6720051180</v>
      </c>
      <c r="K36" s="201" t="s">
        <v>253</v>
      </c>
      <c r="L36" s="193">
        <v>20600</v>
      </c>
      <c r="M36" s="194">
        <v>0</v>
      </c>
      <c r="N36" s="194">
        <v>0</v>
      </c>
      <c r="O36" s="195">
        <v>0</v>
      </c>
      <c r="P36" s="160">
        <v>2252.86</v>
      </c>
      <c r="Q36" s="160">
        <v>7466</v>
      </c>
      <c r="R36" s="160">
        <v>7466</v>
      </c>
      <c r="S36" s="160">
        <v>7466</v>
      </c>
      <c r="T36" s="160">
        <v>7466</v>
      </c>
      <c r="U36" s="145" t="s">
        <v>242</v>
      </c>
    </row>
    <row r="37" spans="1:21" ht="21.75" customHeight="1" x14ac:dyDescent="0.2">
      <c r="A37" s="146"/>
      <c r="B37" s="186" t="s">
        <v>266</v>
      </c>
      <c r="C37" s="186"/>
      <c r="D37" s="186"/>
      <c r="E37" s="186"/>
      <c r="F37" s="186"/>
      <c r="G37" s="148">
        <v>300</v>
      </c>
      <c r="H37" s="149">
        <v>3</v>
      </c>
      <c r="I37" s="149">
        <v>0</v>
      </c>
      <c r="J37" s="150">
        <v>0</v>
      </c>
      <c r="K37" s="142">
        <v>0</v>
      </c>
      <c r="L37" s="151">
        <v>126000</v>
      </c>
      <c r="M37" s="143">
        <v>0</v>
      </c>
      <c r="N37" s="143">
        <v>0</v>
      </c>
      <c r="O37" s="152">
        <v>0</v>
      </c>
      <c r="P37" s="144">
        <f>P38+P43</f>
        <v>720300</v>
      </c>
      <c r="Q37" s="144" t="e">
        <f>#REF!+Q38+Q43</f>
        <v>#REF!</v>
      </c>
      <c r="R37" s="144" t="e">
        <f>#REF!+R38+R43</f>
        <v>#REF!</v>
      </c>
      <c r="S37" s="144">
        <f>S38+S43</f>
        <v>440000</v>
      </c>
      <c r="T37" s="144">
        <f>T38+T43</f>
        <v>440000</v>
      </c>
      <c r="U37" s="145" t="s">
        <v>242</v>
      </c>
    </row>
    <row r="38" spans="1:21" ht="14.25" customHeight="1" x14ac:dyDescent="0.2">
      <c r="A38" s="146"/>
      <c r="B38" s="147"/>
      <c r="C38" s="138" t="s">
        <v>199</v>
      </c>
      <c r="D38" s="138"/>
      <c r="E38" s="138"/>
      <c r="F38" s="138"/>
      <c r="G38" s="139">
        <v>310</v>
      </c>
      <c r="H38" s="140">
        <v>3</v>
      </c>
      <c r="I38" s="140">
        <v>10</v>
      </c>
      <c r="J38" s="141">
        <v>0</v>
      </c>
      <c r="K38" s="142">
        <v>0</v>
      </c>
      <c r="L38" s="143">
        <v>95400</v>
      </c>
      <c r="M38" s="143">
        <v>0</v>
      </c>
      <c r="N38" s="143">
        <v>0</v>
      </c>
      <c r="O38" s="143">
        <v>0</v>
      </c>
      <c r="P38" s="144">
        <f t="shared" ref="P38:T39" si="4">P40</f>
        <v>690300</v>
      </c>
      <c r="Q38" s="144" t="e">
        <f t="shared" si="4"/>
        <v>#REF!</v>
      </c>
      <c r="R38" s="144" t="e">
        <f t="shared" si="4"/>
        <v>#REF!</v>
      </c>
      <c r="S38" s="144">
        <f t="shared" si="4"/>
        <v>410000</v>
      </c>
      <c r="T38" s="144">
        <f t="shared" si="4"/>
        <v>410000</v>
      </c>
      <c r="U38" s="145" t="s">
        <v>242</v>
      </c>
    </row>
    <row r="39" spans="1:21" ht="55.5" customHeight="1" x14ac:dyDescent="0.2">
      <c r="A39" s="146"/>
      <c r="B39" s="147"/>
      <c r="C39" s="154"/>
      <c r="D39" s="154"/>
      <c r="E39" s="154"/>
      <c r="F39" s="154" t="s">
        <v>244</v>
      </c>
      <c r="G39" s="139"/>
      <c r="H39" s="140">
        <v>3</v>
      </c>
      <c r="I39" s="140">
        <v>10</v>
      </c>
      <c r="J39" s="150">
        <v>6700000000</v>
      </c>
      <c r="K39" s="142">
        <v>0</v>
      </c>
      <c r="L39" s="143"/>
      <c r="M39" s="143"/>
      <c r="N39" s="143"/>
      <c r="O39" s="143"/>
      <c r="P39" s="144">
        <f t="shared" si="4"/>
        <v>690300</v>
      </c>
      <c r="Q39" s="144" t="e">
        <f t="shared" si="4"/>
        <v>#REF!</v>
      </c>
      <c r="R39" s="144" t="e">
        <f t="shared" si="4"/>
        <v>#REF!</v>
      </c>
      <c r="S39" s="144">
        <f t="shared" si="4"/>
        <v>410000</v>
      </c>
      <c r="T39" s="144">
        <f t="shared" si="4"/>
        <v>410000</v>
      </c>
      <c r="U39" s="145"/>
    </row>
    <row r="40" spans="1:21" ht="36" customHeight="1" x14ac:dyDescent="0.2">
      <c r="A40" s="146"/>
      <c r="B40" s="155"/>
      <c r="C40" s="154"/>
      <c r="D40" s="156" t="s">
        <v>267</v>
      </c>
      <c r="E40" s="156"/>
      <c r="F40" s="156"/>
      <c r="G40" s="139">
        <v>310</v>
      </c>
      <c r="H40" s="157">
        <v>3</v>
      </c>
      <c r="I40" s="157">
        <v>10</v>
      </c>
      <c r="J40" s="158">
        <v>6730000000</v>
      </c>
      <c r="K40" s="159">
        <v>0</v>
      </c>
      <c r="L40" s="143">
        <v>95400</v>
      </c>
      <c r="M40" s="143">
        <v>0</v>
      </c>
      <c r="N40" s="143">
        <v>0</v>
      </c>
      <c r="O40" s="143">
        <v>0</v>
      </c>
      <c r="P40" s="160">
        <f>P41</f>
        <v>690300</v>
      </c>
      <c r="Q40" s="160" t="e">
        <f>Q41</f>
        <v>#REF!</v>
      </c>
      <c r="R40" s="160" t="e">
        <f>R41</f>
        <v>#REF!</v>
      </c>
      <c r="S40" s="160">
        <f>S41</f>
        <v>410000</v>
      </c>
      <c r="T40" s="160">
        <f>T41</f>
        <v>410000</v>
      </c>
      <c r="U40" s="145" t="s">
        <v>242</v>
      </c>
    </row>
    <row r="41" spans="1:21" ht="34.5" customHeight="1" x14ac:dyDescent="0.2">
      <c r="A41" s="146"/>
      <c r="B41" s="155"/>
      <c r="C41" s="154"/>
      <c r="D41" s="164"/>
      <c r="E41" s="156" t="s">
        <v>268</v>
      </c>
      <c r="F41" s="156"/>
      <c r="G41" s="148">
        <v>310</v>
      </c>
      <c r="H41" s="157">
        <v>3</v>
      </c>
      <c r="I41" s="157">
        <v>10</v>
      </c>
      <c r="J41" s="158">
        <v>6730095020</v>
      </c>
      <c r="K41" s="159">
        <v>0</v>
      </c>
      <c r="L41" s="143">
        <v>95400</v>
      </c>
      <c r="M41" s="143">
        <v>0</v>
      </c>
      <c r="N41" s="143">
        <v>0</v>
      </c>
      <c r="O41" s="143">
        <v>0</v>
      </c>
      <c r="P41" s="160">
        <f>P42</f>
        <v>690300</v>
      </c>
      <c r="Q41" s="160" t="e">
        <f>#REF!+Q42</f>
        <v>#REF!</v>
      </c>
      <c r="R41" s="160" t="e">
        <f>#REF!+R42</f>
        <v>#REF!</v>
      </c>
      <c r="S41" s="160">
        <f>S42</f>
        <v>410000</v>
      </c>
      <c r="T41" s="160">
        <f>T42</f>
        <v>410000</v>
      </c>
      <c r="U41" s="145" t="s">
        <v>242</v>
      </c>
    </row>
    <row r="42" spans="1:21" ht="21.75" customHeight="1" x14ac:dyDescent="0.2">
      <c r="A42" s="146"/>
      <c r="B42" s="155"/>
      <c r="C42" s="154"/>
      <c r="D42" s="161"/>
      <c r="E42" s="164"/>
      <c r="F42" s="162" t="s">
        <v>252</v>
      </c>
      <c r="G42" s="148">
        <v>310</v>
      </c>
      <c r="H42" s="163">
        <v>3</v>
      </c>
      <c r="I42" s="163">
        <v>10</v>
      </c>
      <c r="J42" s="158">
        <v>6730095020</v>
      </c>
      <c r="K42" s="159" t="s">
        <v>253</v>
      </c>
      <c r="L42" s="151">
        <v>85000</v>
      </c>
      <c r="M42" s="143">
        <v>0</v>
      </c>
      <c r="N42" s="143">
        <v>0</v>
      </c>
      <c r="O42" s="152">
        <v>0</v>
      </c>
      <c r="P42" s="160">
        <v>690300</v>
      </c>
      <c r="Q42" s="160">
        <v>87000</v>
      </c>
      <c r="R42" s="160">
        <v>87000</v>
      </c>
      <c r="S42" s="160">
        <v>410000</v>
      </c>
      <c r="T42" s="160">
        <v>410000</v>
      </c>
      <c r="U42" s="145" t="s">
        <v>242</v>
      </c>
    </row>
    <row r="43" spans="1:21" ht="33" customHeight="1" x14ac:dyDescent="0.2">
      <c r="A43" s="146"/>
      <c r="B43" s="155"/>
      <c r="C43" s="207" t="s">
        <v>197</v>
      </c>
      <c r="D43" s="208"/>
      <c r="E43" s="208"/>
      <c r="F43" s="209"/>
      <c r="G43" s="168"/>
      <c r="H43" s="149">
        <v>3</v>
      </c>
      <c r="I43" s="149">
        <v>14</v>
      </c>
      <c r="J43" s="150">
        <v>0</v>
      </c>
      <c r="K43" s="142">
        <v>0</v>
      </c>
      <c r="L43" s="170"/>
      <c r="M43" s="171"/>
      <c r="N43" s="171"/>
      <c r="O43" s="172"/>
      <c r="P43" s="144">
        <f t="shared" ref="P43:T44" si="5">P45</f>
        <v>30000</v>
      </c>
      <c r="Q43" s="144">
        <f t="shared" si="5"/>
        <v>0</v>
      </c>
      <c r="R43" s="144">
        <f t="shared" si="5"/>
        <v>0</v>
      </c>
      <c r="S43" s="144">
        <f t="shared" si="5"/>
        <v>30000</v>
      </c>
      <c r="T43" s="144">
        <f t="shared" si="5"/>
        <v>30000</v>
      </c>
      <c r="U43" s="145"/>
    </row>
    <row r="44" spans="1:21" ht="46.5" customHeight="1" x14ac:dyDescent="0.2">
      <c r="A44" s="146"/>
      <c r="B44" s="155"/>
      <c r="C44" s="210"/>
      <c r="D44" s="210"/>
      <c r="E44" s="210"/>
      <c r="F44" s="154" t="s">
        <v>244</v>
      </c>
      <c r="G44" s="168"/>
      <c r="H44" s="149">
        <v>3</v>
      </c>
      <c r="I44" s="149">
        <v>14</v>
      </c>
      <c r="J44" s="150">
        <v>6700000000</v>
      </c>
      <c r="K44" s="142">
        <v>0</v>
      </c>
      <c r="L44" s="170"/>
      <c r="M44" s="171"/>
      <c r="N44" s="171"/>
      <c r="O44" s="172"/>
      <c r="P44" s="144">
        <f t="shared" si="5"/>
        <v>30000</v>
      </c>
      <c r="Q44" s="144">
        <f t="shared" si="5"/>
        <v>0</v>
      </c>
      <c r="R44" s="144">
        <f t="shared" si="5"/>
        <v>0</v>
      </c>
      <c r="S44" s="144">
        <f t="shared" si="5"/>
        <v>30000</v>
      </c>
      <c r="T44" s="144">
        <f t="shared" si="5"/>
        <v>30000</v>
      </c>
      <c r="U44" s="145"/>
    </row>
    <row r="45" spans="1:21" ht="37.5" customHeight="1" x14ac:dyDescent="0.2">
      <c r="A45" s="146"/>
      <c r="B45" s="155"/>
      <c r="C45" s="175"/>
      <c r="D45" s="179"/>
      <c r="E45" s="180"/>
      <c r="F45" s="211" t="s">
        <v>269</v>
      </c>
      <c r="G45" s="139"/>
      <c r="H45" s="157">
        <v>3</v>
      </c>
      <c r="I45" s="157">
        <v>14</v>
      </c>
      <c r="J45" s="158">
        <v>6740000000</v>
      </c>
      <c r="K45" s="159">
        <v>0</v>
      </c>
      <c r="L45" s="143"/>
      <c r="M45" s="143"/>
      <c r="N45" s="143"/>
      <c r="O45" s="143"/>
      <c r="P45" s="160">
        <f t="shared" ref="P45:T46" si="6">P46</f>
        <v>30000</v>
      </c>
      <c r="Q45" s="160">
        <f t="shared" si="6"/>
        <v>0</v>
      </c>
      <c r="R45" s="160">
        <f t="shared" si="6"/>
        <v>0</v>
      </c>
      <c r="S45" s="160">
        <f t="shared" si="6"/>
        <v>30000</v>
      </c>
      <c r="T45" s="160">
        <f t="shared" si="6"/>
        <v>30000</v>
      </c>
      <c r="U45" s="145"/>
    </row>
    <row r="46" spans="1:21" ht="21.75" customHeight="1" x14ac:dyDescent="0.2">
      <c r="A46" s="146"/>
      <c r="B46" s="155"/>
      <c r="C46" s="175"/>
      <c r="D46" s="179"/>
      <c r="E46" s="180"/>
      <c r="F46" s="211" t="s">
        <v>270</v>
      </c>
      <c r="G46" s="139"/>
      <c r="H46" s="157">
        <v>3</v>
      </c>
      <c r="I46" s="157">
        <v>14</v>
      </c>
      <c r="J46" s="158">
        <v>6740020040</v>
      </c>
      <c r="K46" s="159">
        <v>0</v>
      </c>
      <c r="L46" s="143"/>
      <c r="M46" s="143"/>
      <c r="N46" s="143"/>
      <c r="O46" s="143"/>
      <c r="P46" s="160">
        <f t="shared" si="6"/>
        <v>30000</v>
      </c>
      <c r="Q46" s="160">
        <f t="shared" si="6"/>
        <v>0</v>
      </c>
      <c r="R46" s="160">
        <f t="shared" si="6"/>
        <v>0</v>
      </c>
      <c r="S46" s="160">
        <f t="shared" si="6"/>
        <v>30000</v>
      </c>
      <c r="T46" s="160">
        <f t="shared" si="6"/>
        <v>30000</v>
      </c>
      <c r="U46" s="145"/>
    </row>
    <row r="47" spans="1:21" ht="21.75" customHeight="1" x14ac:dyDescent="0.2">
      <c r="A47" s="146"/>
      <c r="B47" s="155"/>
      <c r="C47" s="175"/>
      <c r="D47" s="179"/>
      <c r="E47" s="180"/>
      <c r="F47" s="162" t="s">
        <v>271</v>
      </c>
      <c r="G47" s="139"/>
      <c r="H47" s="157">
        <v>3</v>
      </c>
      <c r="I47" s="157">
        <v>14</v>
      </c>
      <c r="J47" s="158">
        <v>6740020040</v>
      </c>
      <c r="K47" s="159">
        <v>240</v>
      </c>
      <c r="L47" s="143"/>
      <c r="M47" s="143"/>
      <c r="N47" s="143"/>
      <c r="O47" s="143"/>
      <c r="P47" s="160">
        <v>30000</v>
      </c>
      <c r="Q47" s="160"/>
      <c r="R47" s="160"/>
      <c r="S47" s="160">
        <v>30000</v>
      </c>
      <c r="T47" s="160">
        <v>30000</v>
      </c>
      <c r="U47" s="145"/>
    </row>
    <row r="48" spans="1:21" ht="14.25" customHeight="1" x14ac:dyDescent="0.2">
      <c r="A48" s="146"/>
      <c r="B48" s="186" t="s">
        <v>272</v>
      </c>
      <c r="C48" s="186"/>
      <c r="D48" s="186"/>
      <c r="E48" s="186"/>
      <c r="F48" s="186"/>
      <c r="G48" s="148">
        <v>400</v>
      </c>
      <c r="H48" s="149">
        <v>4</v>
      </c>
      <c r="I48" s="149">
        <v>0</v>
      </c>
      <c r="J48" s="150">
        <v>0</v>
      </c>
      <c r="K48" s="142">
        <v>0</v>
      </c>
      <c r="L48" s="151">
        <v>1405800</v>
      </c>
      <c r="M48" s="143">
        <v>0</v>
      </c>
      <c r="N48" s="143">
        <v>0</v>
      </c>
      <c r="O48" s="152">
        <v>0</v>
      </c>
      <c r="P48" s="144">
        <f>P49</f>
        <v>1511500</v>
      </c>
      <c r="Q48" s="144">
        <f>Q49</f>
        <v>1047000</v>
      </c>
      <c r="R48" s="144">
        <f>R49</f>
        <v>1047000</v>
      </c>
      <c r="S48" s="144">
        <f>S49</f>
        <v>1299500</v>
      </c>
      <c r="T48" s="144">
        <f>T49</f>
        <v>1853400</v>
      </c>
      <c r="U48" s="145" t="s">
        <v>242</v>
      </c>
    </row>
    <row r="49" spans="1:21" ht="14.25" customHeight="1" x14ac:dyDescent="0.2">
      <c r="A49" s="146"/>
      <c r="B49" s="147"/>
      <c r="C49" s="138" t="s">
        <v>193</v>
      </c>
      <c r="D49" s="138"/>
      <c r="E49" s="138"/>
      <c r="F49" s="138"/>
      <c r="G49" s="148">
        <v>409</v>
      </c>
      <c r="H49" s="149">
        <v>4</v>
      </c>
      <c r="I49" s="149">
        <v>9</v>
      </c>
      <c r="J49" s="150">
        <v>0</v>
      </c>
      <c r="K49" s="142">
        <v>0</v>
      </c>
      <c r="L49" s="151">
        <v>1400000</v>
      </c>
      <c r="M49" s="143">
        <v>0</v>
      </c>
      <c r="N49" s="143">
        <v>0</v>
      </c>
      <c r="O49" s="152">
        <v>0</v>
      </c>
      <c r="P49" s="144">
        <f t="shared" ref="P49:T50" si="7">P51</f>
        <v>1511500</v>
      </c>
      <c r="Q49" s="144">
        <f t="shared" si="7"/>
        <v>1047000</v>
      </c>
      <c r="R49" s="144">
        <f t="shared" si="7"/>
        <v>1047000</v>
      </c>
      <c r="S49" s="144">
        <f t="shared" si="7"/>
        <v>1299500</v>
      </c>
      <c r="T49" s="144">
        <f t="shared" si="7"/>
        <v>1853400</v>
      </c>
      <c r="U49" s="145" t="s">
        <v>242</v>
      </c>
    </row>
    <row r="50" spans="1:21" ht="57.75" customHeight="1" x14ac:dyDescent="0.2">
      <c r="A50" s="146"/>
      <c r="B50" s="147"/>
      <c r="C50" s="153"/>
      <c r="D50" s="154"/>
      <c r="E50" s="154"/>
      <c r="F50" s="154" t="s">
        <v>244</v>
      </c>
      <c r="G50" s="148"/>
      <c r="H50" s="149">
        <v>4</v>
      </c>
      <c r="I50" s="149">
        <v>9</v>
      </c>
      <c r="J50" s="150">
        <v>6700000000</v>
      </c>
      <c r="K50" s="142">
        <v>0</v>
      </c>
      <c r="L50" s="151"/>
      <c r="M50" s="143"/>
      <c r="N50" s="143"/>
      <c r="O50" s="152"/>
      <c r="P50" s="144">
        <f>P52</f>
        <v>1511500</v>
      </c>
      <c r="Q50" s="144">
        <f t="shared" si="7"/>
        <v>1047000</v>
      </c>
      <c r="R50" s="144">
        <f t="shared" si="7"/>
        <v>1047000</v>
      </c>
      <c r="S50" s="144">
        <f t="shared" si="7"/>
        <v>1299500</v>
      </c>
      <c r="T50" s="144">
        <f t="shared" si="7"/>
        <v>1853400</v>
      </c>
      <c r="U50" s="145"/>
    </row>
    <row r="51" spans="1:21" ht="26.25" customHeight="1" x14ac:dyDescent="0.2">
      <c r="A51" s="146"/>
      <c r="B51" s="155"/>
      <c r="C51" s="153"/>
      <c r="D51" s="156" t="s">
        <v>273</v>
      </c>
      <c r="E51" s="156"/>
      <c r="F51" s="156"/>
      <c r="G51" s="139">
        <v>409</v>
      </c>
      <c r="H51" s="157">
        <v>4</v>
      </c>
      <c r="I51" s="157">
        <v>9</v>
      </c>
      <c r="J51" s="158">
        <v>6750000000</v>
      </c>
      <c r="K51" s="159">
        <v>0</v>
      </c>
      <c r="L51" s="143">
        <v>1400000</v>
      </c>
      <c r="M51" s="143">
        <v>0</v>
      </c>
      <c r="N51" s="143">
        <v>0</v>
      </c>
      <c r="O51" s="143">
        <v>0</v>
      </c>
      <c r="P51" s="160">
        <f>P52</f>
        <v>1511500</v>
      </c>
      <c r="Q51" s="160">
        <f t="shared" ref="Q51:T52" si="8">Q52</f>
        <v>1047000</v>
      </c>
      <c r="R51" s="160">
        <f t="shared" si="8"/>
        <v>1047000</v>
      </c>
      <c r="S51" s="160">
        <f t="shared" si="8"/>
        <v>1299500</v>
      </c>
      <c r="T51" s="160">
        <f t="shared" si="8"/>
        <v>1853400</v>
      </c>
      <c r="U51" s="145" t="s">
        <v>242</v>
      </c>
    </row>
    <row r="52" spans="1:21" ht="28.5" customHeight="1" x14ac:dyDescent="0.2">
      <c r="A52" s="146"/>
      <c r="B52" s="155"/>
      <c r="C52" s="154"/>
      <c r="D52" s="161"/>
      <c r="E52" s="156" t="s">
        <v>274</v>
      </c>
      <c r="F52" s="156"/>
      <c r="G52" s="139">
        <v>409</v>
      </c>
      <c r="H52" s="157">
        <v>4</v>
      </c>
      <c r="I52" s="157">
        <v>9</v>
      </c>
      <c r="J52" s="158">
        <v>6750095280</v>
      </c>
      <c r="K52" s="159">
        <v>0</v>
      </c>
      <c r="L52" s="143">
        <v>900000</v>
      </c>
      <c r="M52" s="143">
        <v>0</v>
      </c>
      <c r="N52" s="143">
        <v>0</v>
      </c>
      <c r="O52" s="143">
        <v>0</v>
      </c>
      <c r="P52" s="160">
        <f>P53</f>
        <v>1511500</v>
      </c>
      <c r="Q52" s="160">
        <f t="shared" si="8"/>
        <v>1047000</v>
      </c>
      <c r="R52" s="160">
        <f t="shared" si="8"/>
        <v>1047000</v>
      </c>
      <c r="S52" s="160">
        <f t="shared" si="8"/>
        <v>1299500</v>
      </c>
      <c r="T52" s="160">
        <f t="shared" si="8"/>
        <v>1853400</v>
      </c>
      <c r="U52" s="145" t="s">
        <v>242</v>
      </c>
    </row>
    <row r="53" spans="1:21" ht="21.75" customHeight="1" x14ac:dyDescent="0.2">
      <c r="A53" s="146"/>
      <c r="B53" s="155"/>
      <c r="C53" s="154"/>
      <c r="D53" s="161"/>
      <c r="E53" s="161"/>
      <c r="F53" s="162" t="s">
        <v>252</v>
      </c>
      <c r="G53" s="139">
        <v>409</v>
      </c>
      <c r="H53" s="157">
        <v>4</v>
      </c>
      <c r="I53" s="157">
        <v>9</v>
      </c>
      <c r="J53" s="158">
        <v>6750095280</v>
      </c>
      <c r="K53" s="159" t="s">
        <v>253</v>
      </c>
      <c r="L53" s="143">
        <v>900000</v>
      </c>
      <c r="M53" s="143">
        <v>0</v>
      </c>
      <c r="N53" s="143">
        <v>0</v>
      </c>
      <c r="O53" s="143">
        <v>0</v>
      </c>
      <c r="P53" s="160">
        <v>1511500</v>
      </c>
      <c r="Q53" s="160">
        <v>1047000</v>
      </c>
      <c r="R53" s="160">
        <v>1047000</v>
      </c>
      <c r="S53" s="160">
        <v>1299500</v>
      </c>
      <c r="T53" s="160">
        <v>1853400</v>
      </c>
      <c r="U53" s="145" t="s">
        <v>242</v>
      </c>
    </row>
    <row r="54" spans="1:21" ht="14.25" customHeight="1" x14ac:dyDescent="0.2">
      <c r="A54" s="146"/>
      <c r="B54" s="186" t="s">
        <v>275</v>
      </c>
      <c r="C54" s="186"/>
      <c r="D54" s="186"/>
      <c r="E54" s="186"/>
      <c r="F54" s="186"/>
      <c r="G54" s="148">
        <v>500</v>
      </c>
      <c r="H54" s="149">
        <v>5</v>
      </c>
      <c r="I54" s="149">
        <v>0</v>
      </c>
      <c r="J54" s="150">
        <v>0</v>
      </c>
      <c r="K54" s="142">
        <v>0</v>
      </c>
      <c r="L54" s="151">
        <v>2945500</v>
      </c>
      <c r="M54" s="143">
        <v>0</v>
      </c>
      <c r="N54" s="143">
        <v>0</v>
      </c>
      <c r="O54" s="152">
        <v>0</v>
      </c>
      <c r="P54" s="144">
        <f>P55</f>
        <v>3006812.03</v>
      </c>
      <c r="Q54" s="144" t="e">
        <f>#REF!+Q55</f>
        <v>#REF!</v>
      </c>
      <c r="R54" s="144" t="e">
        <f>#REF!+R55</f>
        <v>#REF!</v>
      </c>
      <c r="S54" s="144">
        <f>S55</f>
        <v>3650977</v>
      </c>
      <c r="T54" s="144">
        <f>T55</f>
        <v>3720657</v>
      </c>
      <c r="U54" s="145" t="s">
        <v>242</v>
      </c>
    </row>
    <row r="55" spans="1:21" ht="14.25" customHeight="1" x14ac:dyDescent="0.2">
      <c r="A55" s="146"/>
      <c r="B55" s="147"/>
      <c r="C55" s="138" t="s">
        <v>183</v>
      </c>
      <c r="D55" s="138"/>
      <c r="E55" s="138"/>
      <c r="F55" s="138"/>
      <c r="G55" s="148">
        <v>503</v>
      </c>
      <c r="H55" s="149">
        <v>5</v>
      </c>
      <c r="I55" s="149">
        <v>3</v>
      </c>
      <c r="J55" s="150">
        <v>0</v>
      </c>
      <c r="K55" s="142">
        <v>0</v>
      </c>
      <c r="L55" s="151">
        <v>2861300</v>
      </c>
      <c r="M55" s="143">
        <v>0</v>
      </c>
      <c r="N55" s="143">
        <v>0</v>
      </c>
      <c r="O55" s="152">
        <v>0</v>
      </c>
      <c r="P55" s="144">
        <f t="shared" ref="P55:T56" si="9">P57</f>
        <v>3006812.03</v>
      </c>
      <c r="Q55" s="144">
        <f t="shared" si="9"/>
        <v>2401400</v>
      </c>
      <c r="R55" s="144">
        <f t="shared" si="9"/>
        <v>2401400</v>
      </c>
      <c r="S55" s="144">
        <f t="shared" si="9"/>
        <v>3650977</v>
      </c>
      <c r="T55" s="144">
        <f t="shared" si="9"/>
        <v>3720657</v>
      </c>
      <c r="U55" s="145" t="s">
        <v>242</v>
      </c>
    </row>
    <row r="56" spans="1:21" ht="56.25" customHeight="1" x14ac:dyDescent="0.2">
      <c r="A56" s="146"/>
      <c r="B56" s="147"/>
      <c r="C56" s="153"/>
      <c r="D56" s="154"/>
      <c r="E56" s="154"/>
      <c r="F56" s="154" t="s">
        <v>244</v>
      </c>
      <c r="G56" s="148"/>
      <c r="H56" s="149">
        <v>5</v>
      </c>
      <c r="I56" s="149">
        <v>3</v>
      </c>
      <c r="J56" s="150">
        <v>6700000000</v>
      </c>
      <c r="K56" s="142">
        <v>0</v>
      </c>
      <c r="L56" s="151"/>
      <c r="M56" s="143"/>
      <c r="N56" s="143"/>
      <c r="O56" s="152"/>
      <c r="P56" s="144">
        <f t="shared" si="9"/>
        <v>3006812.03</v>
      </c>
      <c r="Q56" s="144">
        <f t="shared" si="9"/>
        <v>2401400</v>
      </c>
      <c r="R56" s="144">
        <f t="shared" si="9"/>
        <v>2401400</v>
      </c>
      <c r="S56" s="144">
        <f t="shared" si="9"/>
        <v>3650977</v>
      </c>
      <c r="T56" s="144">
        <f t="shared" si="9"/>
        <v>3720657</v>
      </c>
      <c r="U56" s="145"/>
    </row>
    <row r="57" spans="1:21" ht="27" customHeight="1" x14ac:dyDescent="0.2">
      <c r="A57" s="146"/>
      <c r="B57" s="155"/>
      <c r="C57" s="153"/>
      <c r="D57" s="156" t="s">
        <v>276</v>
      </c>
      <c r="E57" s="156"/>
      <c r="F57" s="156"/>
      <c r="G57" s="139">
        <v>503</v>
      </c>
      <c r="H57" s="157">
        <v>5</v>
      </c>
      <c r="I57" s="157">
        <v>3</v>
      </c>
      <c r="J57" s="158">
        <v>6760000000</v>
      </c>
      <c r="K57" s="159">
        <v>0</v>
      </c>
      <c r="L57" s="143">
        <v>2861300</v>
      </c>
      <c r="M57" s="143">
        <v>0</v>
      </c>
      <c r="N57" s="143">
        <v>0</v>
      </c>
      <c r="O57" s="143">
        <v>0</v>
      </c>
      <c r="P57" s="160">
        <f>P58</f>
        <v>3006812.03</v>
      </c>
      <c r="Q57" s="160">
        <f t="shared" ref="Q57:T58" si="10">Q58</f>
        <v>2401400</v>
      </c>
      <c r="R57" s="160">
        <f t="shared" si="10"/>
        <v>2401400</v>
      </c>
      <c r="S57" s="160">
        <f t="shared" si="10"/>
        <v>3650977</v>
      </c>
      <c r="T57" s="160">
        <f t="shared" si="10"/>
        <v>3720657</v>
      </c>
      <c r="U57" s="145" t="s">
        <v>242</v>
      </c>
    </row>
    <row r="58" spans="1:21" ht="22.5" customHeight="1" x14ac:dyDescent="0.2">
      <c r="A58" s="146"/>
      <c r="B58" s="155"/>
      <c r="C58" s="154"/>
      <c r="D58" s="161"/>
      <c r="E58" s="156" t="s">
        <v>277</v>
      </c>
      <c r="F58" s="156"/>
      <c r="G58" s="139">
        <v>503</v>
      </c>
      <c r="H58" s="157">
        <v>5</v>
      </c>
      <c r="I58" s="157">
        <v>3</v>
      </c>
      <c r="J58" s="158">
        <v>6760095310</v>
      </c>
      <c r="K58" s="159">
        <v>0</v>
      </c>
      <c r="L58" s="143">
        <v>2861300</v>
      </c>
      <c r="M58" s="143">
        <v>0</v>
      </c>
      <c r="N58" s="143">
        <v>0</v>
      </c>
      <c r="O58" s="143">
        <v>0</v>
      </c>
      <c r="P58" s="160">
        <f>P59</f>
        <v>3006812.03</v>
      </c>
      <c r="Q58" s="160">
        <f t="shared" si="10"/>
        <v>2401400</v>
      </c>
      <c r="R58" s="160">
        <f t="shared" si="10"/>
        <v>2401400</v>
      </c>
      <c r="S58" s="160">
        <f t="shared" si="10"/>
        <v>3650977</v>
      </c>
      <c r="T58" s="160">
        <f t="shared" si="10"/>
        <v>3720657</v>
      </c>
      <c r="U58" s="145" t="s">
        <v>242</v>
      </c>
    </row>
    <row r="59" spans="1:21" ht="21.75" customHeight="1" x14ac:dyDescent="0.2">
      <c r="A59" s="146"/>
      <c r="B59" s="155"/>
      <c r="C59" s="154"/>
      <c r="D59" s="161"/>
      <c r="E59" s="164"/>
      <c r="F59" s="162" t="s">
        <v>252</v>
      </c>
      <c r="G59" s="148">
        <v>503</v>
      </c>
      <c r="H59" s="163">
        <v>5</v>
      </c>
      <c r="I59" s="163">
        <v>3</v>
      </c>
      <c r="J59" s="158">
        <v>6760095310</v>
      </c>
      <c r="K59" s="159" t="s">
        <v>253</v>
      </c>
      <c r="L59" s="151">
        <v>2861300</v>
      </c>
      <c r="M59" s="143">
        <v>0</v>
      </c>
      <c r="N59" s="143">
        <v>0</v>
      </c>
      <c r="O59" s="152">
        <v>0</v>
      </c>
      <c r="P59" s="160">
        <v>3006812.03</v>
      </c>
      <c r="Q59" s="160">
        <v>2401400</v>
      </c>
      <c r="R59" s="160">
        <v>2401400</v>
      </c>
      <c r="S59" s="160">
        <v>3650977</v>
      </c>
      <c r="T59" s="160">
        <v>3720657</v>
      </c>
      <c r="U59" s="145" t="s">
        <v>242</v>
      </c>
    </row>
    <row r="60" spans="1:21" ht="14.25" customHeight="1" x14ac:dyDescent="0.2">
      <c r="A60" s="146"/>
      <c r="B60" s="212" t="s">
        <v>278</v>
      </c>
      <c r="C60" s="212"/>
      <c r="D60" s="212"/>
      <c r="E60" s="212"/>
      <c r="F60" s="212"/>
      <c r="G60" s="189">
        <v>800</v>
      </c>
      <c r="H60" s="190">
        <v>8</v>
      </c>
      <c r="I60" s="190">
        <v>0</v>
      </c>
      <c r="J60" s="191">
        <v>0</v>
      </c>
      <c r="K60" s="192">
        <v>0</v>
      </c>
      <c r="L60" s="193">
        <v>3431800</v>
      </c>
      <c r="M60" s="194">
        <v>0</v>
      </c>
      <c r="N60" s="194">
        <v>0</v>
      </c>
      <c r="O60" s="195">
        <v>0</v>
      </c>
      <c r="P60" s="144">
        <f>P61</f>
        <v>2464086</v>
      </c>
      <c r="Q60" s="213" t="e">
        <f>Q61</f>
        <v>#REF!</v>
      </c>
      <c r="R60" s="213" t="e">
        <f>R61</f>
        <v>#REF!</v>
      </c>
      <c r="S60" s="213">
        <f>S61</f>
        <v>2469100</v>
      </c>
      <c r="T60" s="213">
        <f>T61</f>
        <v>2479100</v>
      </c>
      <c r="U60" s="145" t="s">
        <v>242</v>
      </c>
    </row>
    <row r="61" spans="1:21" ht="14.25" customHeight="1" x14ac:dyDescent="0.2">
      <c r="A61" s="146"/>
      <c r="B61" s="147"/>
      <c r="C61" s="138" t="s">
        <v>179</v>
      </c>
      <c r="D61" s="138"/>
      <c r="E61" s="138"/>
      <c r="F61" s="138"/>
      <c r="G61" s="148">
        <v>801</v>
      </c>
      <c r="H61" s="149">
        <v>8</v>
      </c>
      <c r="I61" s="149">
        <v>1</v>
      </c>
      <c r="J61" s="150">
        <v>0</v>
      </c>
      <c r="K61" s="142">
        <v>0</v>
      </c>
      <c r="L61" s="151">
        <v>3431800</v>
      </c>
      <c r="M61" s="143">
        <v>0</v>
      </c>
      <c r="N61" s="143">
        <v>0</v>
      </c>
      <c r="O61" s="152">
        <v>0</v>
      </c>
      <c r="P61" s="144">
        <f>P63</f>
        <v>2464086</v>
      </c>
      <c r="Q61" s="144" t="e">
        <f>Q63</f>
        <v>#REF!</v>
      </c>
      <c r="R61" s="144" t="e">
        <f>R63</f>
        <v>#REF!</v>
      </c>
      <c r="S61" s="144">
        <f>S63</f>
        <v>2469100</v>
      </c>
      <c r="T61" s="144">
        <f>T63</f>
        <v>2479100</v>
      </c>
      <c r="U61" s="145" t="s">
        <v>242</v>
      </c>
    </row>
    <row r="62" spans="1:21" ht="54.75" customHeight="1" x14ac:dyDescent="0.2">
      <c r="A62" s="146"/>
      <c r="B62" s="147"/>
      <c r="C62" s="153"/>
      <c r="D62" s="154"/>
      <c r="E62" s="154"/>
      <c r="F62" s="154" t="s">
        <v>244</v>
      </c>
      <c r="G62" s="148"/>
      <c r="H62" s="149">
        <v>8</v>
      </c>
      <c r="I62" s="149">
        <v>1</v>
      </c>
      <c r="J62" s="150">
        <v>6700000000</v>
      </c>
      <c r="K62" s="142">
        <v>0</v>
      </c>
      <c r="L62" s="151"/>
      <c r="M62" s="143"/>
      <c r="N62" s="143"/>
      <c r="O62" s="152"/>
      <c r="P62" s="144">
        <f>P63</f>
        <v>2464086</v>
      </c>
      <c r="Q62" s="144">
        <f>Q66</f>
        <v>570000</v>
      </c>
      <c r="R62" s="144">
        <f>R66</f>
        <v>570000</v>
      </c>
      <c r="S62" s="144">
        <f>S63</f>
        <v>2469100</v>
      </c>
      <c r="T62" s="144">
        <f>T63</f>
        <v>2479100</v>
      </c>
      <c r="U62" s="145"/>
    </row>
    <row r="63" spans="1:21" ht="29.25" customHeight="1" x14ac:dyDescent="0.2">
      <c r="A63" s="146"/>
      <c r="B63" s="155"/>
      <c r="C63" s="153"/>
      <c r="D63" s="156" t="s">
        <v>279</v>
      </c>
      <c r="E63" s="156"/>
      <c r="F63" s="156"/>
      <c r="G63" s="139">
        <v>801</v>
      </c>
      <c r="H63" s="157">
        <v>8</v>
      </c>
      <c r="I63" s="157">
        <v>1</v>
      </c>
      <c r="J63" s="158">
        <v>6770000000</v>
      </c>
      <c r="K63" s="159">
        <v>0</v>
      </c>
      <c r="L63" s="143">
        <v>606000</v>
      </c>
      <c r="M63" s="143">
        <v>0</v>
      </c>
      <c r="N63" s="143">
        <v>0</v>
      </c>
      <c r="O63" s="143">
        <v>0</v>
      </c>
      <c r="P63" s="160">
        <f>P65+P67</f>
        <v>2464086</v>
      </c>
      <c r="Q63" s="160" t="e">
        <f>Q66+#REF!</f>
        <v>#REF!</v>
      </c>
      <c r="R63" s="160" t="e">
        <f>R66+#REF!</f>
        <v>#REF!</v>
      </c>
      <c r="S63" s="160">
        <f>S66+S64</f>
        <v>2469100</v>
      </c>
      <c r="T63" s="160">
        <f>T64+T66</f>
        <v>2479100</v>
      </c>
      <c r="U63" s="145" t="s">
        <v>242</v>
      </c>
    </row>
    <row r="64" spans="1:21" ht="48" customHeight="1" x14ac:dyDescent="0.2">
      <c r="A64" s="146"/>
      <c r="B64" s="155"/>
      <c r="C64" s="153"/>
      <c r="D64" s="161"/>
      <c r="E64" s="161"/>
      <c r="F64" s="156" t="s">
        <v>280</v>
      </c>
      <c r="G64" s="156"/>
      <c r="H64" s="157">
        <v>8</v>
      </c>
      <c r="I64" s="157">
        <v>1</v>
      </c>
      <c r="J64" s="158">
        <v>6770075080</v>
      </c>
      <c r="K64" s="159">
        <v>0</v>
      </c>
      <c r="L64" s="143"/>
      <c r="M64" s="143"/>
      <c r="N64" s="143"/>
      <c r="O64" s="143"/>
      <c r="P64" s="160">
        <f>P65</f>
        <v>1809100</v>
      </c>
      <c r="Q64" s="160"/>
      <c r="R64" s="160"/>
      <c r="S64" s="160">
        <f>S65</f>
        <v>1809100</v>
      </c>
      <c r="T64" s="160">
        <f>T65</f>
        <v>1809100</v>
      </c>
      <c r="U64" s="145"/>
    </row>
    <row r="65" spans="1:21" ht="26.25" customHeight="1" x14ac:dyDescent="0.2">
      <c r="A65" s="146"/>
      <c r="B65" s="155"/>
      <c r="C65" s="153"/>
      <c r="D65" s="161"/>
      <c r="E65" s="161"/>
      <c r="F65" s="211" t="s">
        <v>56</v>
      </c>
      <c r="G65" s="161"/>
      <c r="H65" s="157">
        <v>8</v>
      </c>
      <c r="I65" s="157">
        <v>1</v>
      </c>
      <c r="J65" s="158">
        <v>6770075080</v>
      </c>
      <c r="K65" s="214">
        <v>540</v>
      </c>
      <c r="L65" s="214"/>
      <c r="M65" s="214"/>
      <c r="N65" s="214"/>
      <c r="O65" s="214"/>
      <c r="P65" s="215">
        <v>1809100</v>
      </c>
      <c r="Q65" s="215">
        <v>1809100</v>
      </c>
      <c r="R65" s="215">
        <v>1809100</v>
      </c>
      <c r="S65" s="215">
        <v>1809100</v>
      </c>
      <c r="T65" s="215">
        <v>1809100</v>
      </c>
      <c r="U65" s="145"/>
    </row>
    <row r="66" spans="1:21" ht="39.75" customHeight="1" x14ac:dyDescent="0.2">
      <c r="A66" s="146"/>
      <c r="B66" s="155"/>
      <c r="C66" s="154"/>
      <c r="D66" s="161"/>
      <c r="E66" s="156" t="s">
        <v>281</v>
      </c>
      <c r="F66" s="156"/>
      <c r="G66" s="139">
        <v>801</v>
      </c>
      <c r="H66" s="157">
        <v>8</v>
      </c>
      <c r="I66" s="157">
        <v>1</v>
      </c>
      <c r="J66" s="158">
        <v>6770095220</v>
      </c>
      <c r="K66" s="159">
        <v>0</v>
      </c>
      <c r="L66" s="143">
        <v>606000</v>
      </c>
      <c r="M66" s="143">
        <v>0</v>
      </c>
      <c r="N66" s="143">
        <v>0</v>
      </c>
      <c r="O66" s="143">
        <v>0</v>
      </c>
      <c r="P66" s="160">
        <f>P67</f>
        <v>654986</v>
      </c>
      <c r="Q66" s="160">
        <f>Q67</f>
        <v>570000</v>
      </c>
      <c r="R66" s="160">
        <f>R67</f>
        <v>570000</v>
      </c>
      <c r="S66" s="160">
        <f>S67</f>
        <v>660000</v>
      </c>
      <c r="T66" s="160">
        <f>T67</f>
        <v>670000</v>
      </c>
      <c r="U66" s="145" t="s">
        <v>242</v>
      </c>
    </row>
    <row r="67" spans="1:21" ht="26.25" customHeight="1" x14ac:dyDescent="0.2">
      <c r="A67" s="146"/>
      <c r="B67" s="216"/>
      <c r="C67" s="217"/>
      <c r="D67" s="161"/>
      <c r="E67" s="161"/>
      <c r="F67" s="161" t="s">
        <v>252</v>
      </c>
      <c r="G67" s="139"/>
      <c r="H67" s="157">
        <v>8</v>
      </c>
      <c r="I67" s="157">
        <v>1</v>
      </c>
      <c r="J67" s="158">
        <v>6770095220</v>
      </c>
      <c r="K67" s="159" t="s">
        <v>253</v>
      </c>
      <c r="L67" s="143">
        <v>606000</v>
      </c>
      <c r="M67" s="143">
        <v>0</v>
      </c>
      <c r="N67" s="143">
        <v>0</v>
      </c>
      <c r="O67" s="143">
        <v>0</v>
      </c>
      <c r="P67" s="160">
        <v>654986</v>
      </c>
      <c r="Q67" s="160">
        <v>570000</v>
      </c>
      <c r="R67" s="160">
        <v>570000</v>
      </c>
      <c r="S67" s="160">
        <v>660000</v>
      </c>
      <c r="T67" s="160">
        <v>670000</v>
      </c>
      <c r="U67" s="145"/>
    </row>
    <row r="68" spans="1:21" ht="17.25" customHeight="1" x14ac:dyDescent="0.2">
      <c r="A68" s="137"/>
      <c r="B68" s="207" t="s">
        <v>177</v>
      </c>
      <c r="C68" s="208"/>
      <c r="D68" s="208"/>
      <c r="E68" s="208"/>
      <c r="F68" s="209"/>
      <c r="G68" s="218"/>
      <c r="H68" s="140">
        <v>10</v>
      </c>
      <c r="I68" s="140">
        <v>0</v>
      </c>
      <c r="J68" s="219">
        <v>0</v>
      </c>
      <c r="K68" s="220">
        <v>0</v>
      </c>
      <c r="L68" s="221"/>
      <c r="M68" s="221"/>
      <c r="N68" s="221"/>
      <c r="O68" s="221"/>
      <c r="P68" s="222">
        <f>P69</f>
        <v>267500</v>
      </c>
      <c r="Q68" s="223" t="e">
        <f>#REF!</f>
        <v>#REF!</v>
      </c>
      <c r="R68" s="223" t="e">
        <f>#REF!</f>
        <v>#REF!</v>
      </c>
      <c r="S68" s="223">
        <f>S69</f>
        <v>267500</v>
      </c>
      <c r="T68" s="223">
        <f>T69</f>
        <v>267500</v>
      </c>
      <c r="U68" s="145"/>
    </row>
    <row r="69" spans="1:21" ht="17.25" customHeight="1" x14ac:dyDescent="0.2">
      <c r="A69" s="137"/>
      <c r="B69" s="224"/>
      <c r="C69" s="210"/>
      <c r="D69" s="210"/>
      <c r="E69" s="210"/>
      <c r="F69" s="225" t="s">
        <v>175</v>
      </c>
      <c r="G69" s="218"/>
      <c r="H69" s="140">
        <v>10</v>
      </c>
      <c r="I69" s="140">
        <v>1</v>
      </c>
      <c r="J69" s="219">
        <v>0</v>
      </c>
      <c r="K69" s="220">
        <v>0</v>
      </c>
      <c r="L69" s="221"/>
      <c r="M69" s="221"/>
      <c r="N69" s="221"/>
      <c r="O69" s="221"/>
      <c r="P69" s="144">
        <f>P73</f>
        <v>267500</v>
      </c>
      <c r="Q69" s="223"/>
      <c r="R69" s="223"/>
      <c r="S69" s="223">
        <f>S70</f>
        <v>267500</v>
      </c>
      <c r="T69" s="223">
        <f>T70</f>
        <v>267500</v>
      </c>
      <c r="U69" s="145"/>
    </row>
    <row r="70" spans="1:21" ht="45.75" customHeight="1" x14ac:dyDescent="0.2">
      <c r="A70" s="137"/>
      <c r="B70" s="224"/>
      <c r="C70" s="210"/>
      <c r="D70" s="210"/>
      <c r="E70" s="210"/>
      <c r="F70" s="154" t="s">
        <v>244</v>
      </c>
      <c r="G70" s="218"/>
      <c r="H70" s="140">
        <v>10</v>
      </c>
      <c r="I70" s="140">
        <v>1</v>
      </c>
      <c r="J70" s="219">
        <v>6700000000</v>
      </c>
      <c r="K70" s="220">
        <v>0</v>
      </c>
      <c r="L70" s="221"/>
      <c r="M70" s="221"/>
      <c r="N70" s="221"/>
      <c r="O70" s="221"/>
      <c r="P70" s="144">
        <f>P71</f>
        <v>267500</v>
      </c>
      <c r="Q70" s="223"/>
      <c r="R70" s="223"/>
      <c r="S70" s="223">
        <f>S73</f>
        <v>267500</v>
      </c>
      <c r="T70" s="223">
        <f>T73</f>
        <v>267500</v>
      </c>
      <c r="U70" s="145"/>
    </row>
    <row r="71" spans="1:21" ht="39.75" customHeight="1" x14ac:dyDescent="0.2">
      <c r="A71" s="137"/>
      <c r="B71" s="224"/>
      <c r="C71" s="210"/>
      <c r="D71" s="210"/>
      <c r="E71" s="210"/>
      <c r="F71" s="226" t="s">
        <v>282</v>
      </c>
      <c r="G71" s="218"/>
      <c r="H71" s="140">
        <v>10</v>
      </c>
      <c r="I71" s="140">
        <v>1</v>
      </c>
      <c r="J71" s="227">
        <v>6710000000</v>
      </c>
      <c r="K71" s="220">
        <v>0</v>
      </c>
      <c r="L71" s="221"/>
      <c r="M71" s="221"/>
      <c r="N71" s="221"/>
      <c r="O71" s="221"/>
      <c r="P71" s="144">
        <f>P72</f>
        <v>267500</v>
      </c>
      <c r="Q71" s="223"/>
      <c r="R71" s="223"/>
      <c r="S71" s="223">
        <f>S72</f>
        <v>267500</v>
      </c>
      <c r="T71" s="223">
        <f>T73</f>
        <v>267500</v>
      </c>
      <c r="U71" s="145"/>
    </row>
    <row r="72" spans="1:21" ht="26.25" customHeight="1" x14ac:dyDescent="0.2">
      <c r="A72" s="137"/>
      <c r="B72" s="224"/>
      <c r="C72" s="228"/>
      <c r="D72" s="228"/>
      <c r="E72" s="228"/>
      <c r="F72" s="226" t="s">
        <v>283</v>
      </c>
      <c r="G72" s="139"/>
      <c r="H72" s="157">
        <v>10</v>
      </c>
      <c r="I72" s="157">
        <v>1</v>
      </c>
      <c r="J72" s="158">
        <v>6710025050</v>
      </c>
      <c r="K72" s="229">
        <v>0</v>
      </c>
      <c r="L72" s="221"/>
      <c r="M72" s="221"/>
      <c r="N72" s="221"/>
      <c r="O72" s="221"/>
      <c r="P72" s="160">
        <f>P73</f>
        <v>267500</v>
      </c>
      <c r="Q72" s="230"/>
      <c r="R72" s="230"/>
      <c r="S72" s="230">
        <f>S73</f>
        <v>267500</v>
      </c>
      <c r="T72" s="230">
        <f>T73</f>
        <v>267500</v>
      </c>
      <c r="U72" s="145"/>
    </row>
    <row r="73" spans="1:21" ht="14.25" customHeight="1" x14ac:dyDescent="0.2">
      <c r="A73" s="137"/>
      <c r="B73" s="224"/>
      <c r="C73" s="228"/>
      <c r="D73" s="228"/>
      <c r="E73" s="228"/>
      <c r="F73" s="226" t="s">
        <v>284</v>
      </c>
      <c r="G73" s="139"/>
      <c r="H73" s="157">
        <v>10</v>
      </c>
      <c r="I73" s="157">
        <v>1</v>
      </c>
      <c r="J73" s="158">
        <v>6710025050</v>
      </c>
      <c r="K73" s="229">
        <v>310</v>
      </c>
      <c r="L73" s="221"/>
      <c r="M73" s="221"/>
      <c r="N73" s="221"/>
      <c r="O73" s="221"/>
      <c r="P73" s="160">
        <v>267500</v>
      </c>
      <c r="Q73" s="230"/>
      <c r="R73" s="230"/>
      <c r="S73" s="230">
        <v>267500</v>
      </c>
      <c r="T73" s="230">
        <v>267500</v>
      </c>
      <c r="U73" s="145"/>
    </row>
    <row r="74" spans="1:21" ht="15" customHeight="1" x14ac:dyDescent="0.2">
      <c r="A74" s="114"/>
      <c r="B74" s="231" t="s">
        <v>285</v>
      </c>
      <c r="C74" s="232"/>
      <c r="D74" s="232"/>
      <c r="E74" s="232"/>
      <c r="F74" s="233"/>
      <c r="G74" s="234">
        <v>0</v>
      </c>
      <c r="H74" s="234"/>
      <c r="I74" s="234"/>
      <c r="J74" s="235"/>
      <c r="K74" s="236"/>
      <c r="L74" s="237">
        <v>10851700</v>
      </c>
      <c r="M74" s="237">
        <v>0</v>
      </c>
      <c r="N74" s="237">
        <v>0</v>
      </c>
      <c r="O74" s="237">
        <v>0</v>
      </c>
      <c r="P74" s="144">
        <f>P7+P30+P37+P48+P54+P60+P68</f>
        <v>12804314</v>
      </c>
      <c r="Q74" s="144" t="e">
        <f>Q7+Q30+Q37+Q48+Q54+Q60+Q68</f>
        <v>#REF!</v>
      </c>
      <c r="R74" s="144" t="e">
        <f>R7+R30+R37+R48+R54+R60+R68</f>
        <v>#REF!</v>
      </c>
      <c r="S74" s="144">
        <f>S7+S30+S37+S48+S54+S60+S68</f>
        <v>12235200</v>
      </c>
      <c r="T74" s="144">
        <f>T7+T30+T37+T48+T54+T60+T68</f>
        <v>12536800</v>
      </c>
      <c r="U74" s="238" t="s">
        <v>242</v>
      </c>
    </row>
    <row r="75" spans="1:21" ht="11.25" customHeight="1" x14ac:dyDescent="0.2">
      <c r="A75" s="114"/>
      <c r="B75" s="239"/>
      <c r="C75" s="239"/>
      <c r="D75" s="239"/>
      <c r="E75" s="239"/>
      <c r="F75" s="239"/>
      <c r="G75" s="125"/>
      <c r="H75" s="125"/>
      <c r="I75" s="125"/>
      <c r="J75" s="240"/>
      <c r="K75" s="240"/>
      <c r="L75" s="241"/>
      <c r="M75" s="241"/>
      <c r="N75" s="241"/>
      <c r="O75" s="241"/>
      <c r="P75" s="242"/>
      <c r="Q75" s="241"/>
      <c r="R75" s="241"/>
      <c r="S75" s="241"/>
      <c r="T75" s="241"/>
      <c r="U75" s="125"/>
    </row>
    <row r="76" spans="1:21" ht="12.75" customHeight="1" x14ac:dyDescent="0.2">
      <c r="A76" s="114"/>
      <c r="B76" s="114"/>
      <c r="C76" s="114"/>
      <c r="D76" s="114"/>
      <c r="E76" s="114"/>
      <c r="F76" s="114"/>
      <c r="G76" s="115"/>
      <c r="H76" s="115"/>
      <c r="I76" s="115"/>
      <c r="J76" s="243"/>
      <c r="K76" s="244"/>
      <c r="L76" s="115"/>
      <c r="M76" s="115"/>
      <c r="N76" s="115"/>
      <c r="O76" s="115"/>
      <c r="P76" s="245"/>
      <c r="Q76" s="115"/>
      <c r="R76" s="115"/>
      <c r="S76" s="115"/>
      <c r="T76" s="115"/>
      <c r="U76" s="115"/>
    </row>
    <row r="77" spans="1:21" ht="12.75" customHeight="1" x14ac:dyDescent="0.2">
      <c r="A77" s="114"/>
      <c r="B77" s="114"/>
      <c r="C77" s="114"/>
      <c r="D77" s="114"/>
      <c r="E77" s="114"/>
      <c r="F77" s="114"/>
      <c r="G77" s="115"/>
      <c r="H77" s="115"/>
      <c r="I77" s="246"/>
      <c r="J77" s="247"/>
      <c r="K77" s="248"/>
      <c r="L77" s="249"/>
      <c r="M77" s="249"/>
      <c r="N77" s="115"/>
      <c r="O77" s="115"/>
      <c r="P77" s="245"/>
      <c r="Q77" s="115"/>
      <c r="R77" s="115"/>
      <c r="S77" s="115"/>
      <c r="T77" s="115"/>
      <c r="U77" s="115"/>
    </row>
    <row r="78" spans="1:21" ht="12.75" customHeight="1" x14ac:dyDescent="0.2">
      <c r="A78" s="114"/>
      <c r="B78" s="114"/>
      <c r="C78" s="114"/>
      <c r="D78" s="114"/>
      <c r="E78" s="114"/>
      <c r="F78" s="114"/>
      <c r="G78" s="115"/>
      <c r="H78" s="115"/>
      <c r="I78" s="246"/>
      <c r="J78" s="247"/>
      <c r="K78" s="244"/>
      <c r="L78" s="250"/>
      <c r="M78" s="250"/>
      <c r="N78" s="250"/>
      <c r="O78" s="115"/>
      <c r="P78" s="245"/>
      <c r="Q78" s="115"/>
      <c r="R78" s="115"/>
      <c r="S78" s="115"/>
      <c r="T78" s="115"/>
      <c r="U78" s="115"/>
    </row>
    <row r="79" spans="1:21" ht="12.75" customHeight="1" x14ac:dyDescent="0.2">
      <c r="A79" s="114"/>
      <c r="B79" s="114"/>
      <c r="C79" s="114"/>
      <c r="D79" s="114"/>
      <c r="E79" s="114"/>
      <c r="F79" s="114"/>
      <c r="G79" s="115"/>
      <c r="H79" s="115"/>
      <c r="I79" s="246"/>
      <c r="J79" s="247"/>
      <c r="K79" s="244"/>
      <c r="L79" s="115"/>
      <c r="M79" s="115"/>
      <c r="N79" s="115"/>
      <c r="O79" s="115"/>
      <c r="P79" s="245"/>
      <c r="Q79" s="115"/>
      <c r="R79" s="115"/>
      <c r="S79" s="115"/>
      <c r="T79" s="115"/>
      <c r="U79" s="115"/>
    </row>
    <row r="80" spans="1:21" ht="12.75" customHeight="1" x14ac:dyDescent="0.2">
      <c r="A80" s="114"/>
      <c r="B80" s="114"/>
      <c r="C80" s="114"/>
      <c r="D80" s="114"/>
      <c r="E80" s="114"/>
      <c r="F80" s="114"/>
      <c r="G80" s="115"/>
      <c r="H80" s="115"/>
      <c r="I80" s="246"/>
      <c r="J80" s="247"/>
      <c r="K80" s="244"/>
      <c r="L80" s="250"/>
      <c r="M80" s="250"/>
      <c r="N80" s="250"/>
      <c r="O80" s="115"/>
      <c r="P80" s="245"/>
      <c r="Q80" s="115"/>
      <c r="R80" s="115"/>
      <c r="S80" s="115"/>
      <c r="T80" s="115"/>
      <c r="U80" s="115"/>
    </row>
    <row r="81" spans="1:21" ht="12.75" customHeight="1" x14ac:dyDescent="0.2">
      <c r="A81" s="114"/>
      <c r="B81" s="114"/>
      <c r="C81" s="114"/>
      <c r="D81" s="114"/>
      <c r="E81" s="114"/>
      <c r="F81" s="114"/>
      <c r="G81" s="115"/>
      <c r="H81" s="115"/>
      <c r="I81" s="115"/>
      <c r="J81" s="243"/>
      <c r="K81" s="244"/>
      <c r="L81" s="115"/>
      <c r="M81" s="115"/>
      <c r="N81" s="115"/>
      <c r="O81" s="115"/>
      <c r="P81" s="245"/>
      <c r="Q81" s="115"/>
      <c r="R81" s="115"/>
      <c r="S81" s="115"/>
      <c r="T81" s="115"/>
      <c r="U81" s="115"/>
    </row>
    <row r="82" spans="1:21" ht="12.75" customHeight="1" x14ac:dyDescent="0.2">
      <c r="A82" s="114"/>
      <c r="B82" s="114"/>
      <c r="C82" s="114"/>
      <c r="D82" s="114"/>
      <c r="E82" s="114"/>
      <c r="F82" s="114"/>
      <c r="G82" s="115"/>
      <c r="H82" s="115"/>
      <c r="I82" s="115"/>
      <c r="J82" s="243"/>
      <c r="K82" s="244"/>
      <c r="L82" s="115"/>
      <c r="M82" s="246"/>
      <c r="N82" s="115"/>
      <c r="O82" s="115"/>
      <c r="P82" s="245"/>
      <c r="Q82" s="115"/>
      <c r="R82" s="115"/>
      <c r="S82" s="115"/>
      <c r="T82" s="115"/>
      <c r="U82" s="115"/>
    </row>
    <row r="83" spans="1:21" ht="12.75" customHeight="1" x14ac:dyDescent="0.2">
      <c r="A83" s="114"/>
      <c r="B83" s="114"/>
      <c r="C83" s="114"/>
      <c r="D83" s="114"/>
      <c r="E83" s="114"/>
      <c r="F83" s="114"/>
      <c r="G83" s="115"/>
      <c r="H83" s="115"/>
      <c r="I83" s="115"/>
      <c r="J83" s="243"/>
      <c r="K83" s="244"/>
      <c r="L83" s="115"/>
      <c r="M83" s="115"/>
      <c r="N83" s="251"/>
      <c r="O83" s="115"/>
      <c r="P83" s="245"/>
      <c r="Q83" s="115"/>
      <c r="R83" s="115"/>
      <c r="S83" s="115"/>
      <c r="T83" s="115"/>
      <c r="U83" s="115"/>
    </row>
  </sheetData>
  <mergeCells count="40">
    <mergeCell ref="F64:G64"/>
    <mergeCell ref="E66:F66"/>
    <mergeCell ref="B68:F68"/>
    <mergeCell ref="B74:F74"/>
    <mergeCell ref="C55:F55"/>
    <mergeCell ref="D57:F57"/>
    <mergeCell ref="E58:F58"/>
    <mergeCell ref="B60:F60"/>
    <mergeCell ref="C61:F61"/>
    <mergeCell ref="D63:F63"/>
    <mergeCell ref="C43:F43"/>
    <mergeCell ref="B48:F48"/>
    <mergeCell ref="C49:F49"/>
    <mergeCell ref="D51:F51"/>
    <mergeCell ref="E52:F52"/>
    <mergeCell ref="B54:F54"/>
    <mergeCell ref="D33:F33"/>
    <mergeCell ref="E34:F34"/>
    <mergeCell ref="B37:F37"/>
    <mergeCell ref="C38:F38"/>
    <mergeCell ref="D40:F40"/>
    <mergeCell ref="E41:F41"/>
    <mergeCell ref="C21:F21"/>
    <mergeCell ref="B22:F22"/>
    <mergeCell ref="D23:F23"/>
    <mergeCell ref="D26:F26"/>
    <mergeCell ref="B30:F30"/>
    <mergeCell ref="C31:F31"/>
    <mergeCell ref="C8:F8"/>
    <mergeCell ref="D10:F10"/>
    <mergeCell ref="E11:F11"/>
    <mergeCell ref="C13:F13"/>
    <mergeCell ref="D15:F15"/>
    <mergeCell ref="E16:F16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/>
  </sheetViews>
  <sheetFormatPr defaultRowHeight="12.75" x14ac:dyDescent="0.2"/>
  <cols>
    <col min="13" max="13" width="12.7109375" style="407" customWidth="1"/>
    <col min="15" max="15" width="14.5703125" customWidth="1"/>
    <col min="16" max="16" width="15.5703125" customWidth="1"/>
    <col min="17" max="17" width="14.5703125" customWidth="1"/>
  </cols>
  <sheetData>
    <row r="1" spans="1:17" ht="18.75" x14ac:dyDescent="0.3">
      <c r="A1" s="256"/>
      <c r="B1" s="256"/>
      <c r="C1" s="256"/>
      <c r="D1" s="256"/>
      <c r="E1" s="256"/>
      <c r="F1" s="256"/>
      <c r="G1" s="256"/>
      <c r="H1" s="256"/>
      <c r="I1" s="257"/>
      <c r="J1" s="258"/>
      <c r="K1" s="258"/>
      <c r="L1" s="258"/>
      <c r="M1" s="259" t="s">
        <v>286</v>
      </c>
      <c r="N1" s="260"/>
      <c r="O1" s="261"/>
      <c r="P1" s="261"/>
      <c r="Q1" s="262"/>
    </row>
    <row r="2" spans="1:17" ht="18.75" x14ac:dyDescent="0.3">
      <c r="A2" s="257"/>
      <c r="B2" s="257"/>
      <c r="C2" s="257"/>
      <c r="D2" s="257"/>
      <c r="E2" s="257"/>
      <c r="F2" s="257"/>
      <c r="G2" s="257"/>
      <c r="H2" s="257"/>
      <c r="I2" s="257"/>
      <c r="J2" s="263"/>
      <c r="K2" s="263"/>
      <c r="L2" s="263"/>
      <c r="M2" s="259" t="s">
        <v>228</v>
      </c>
      <c r="N2" s="260"/>
      <c r="O2" s="261"/>
      <c r="P2" s="261"/>
      <c r="Q2" s="262"/>
    </row>
    <row r="3" spans="1:17" ht="18.75" x14ac:dyDescent="0.3">
      <c r="A3" s="257"/>
      <c r="B3" s="257"/>
      <c r="C3" s="257"/>
      <c r="D3" s="257"/>
      <c r="E3" s="257"/>
      <c r="F3" s="257"/>
      <c r="G3" s="257"/>
      <c r="H3" s="257"/>
      <c r="I3" s="257"/>
      <c r="J3" s="263"/>
      <c r="K3" s="263"/>
      <c r="L3" s="263"/>
      <c r="M3" s="259" t="s">
        <v>287</v>
      </c>
      <c r="N3" s="260"/>
      <c r="O3" s="264"/>
      <c r="P3" s="261"/>
      <c r="Q3" s="262"/>
    </row>
    <row r="4" spans="1:17" x14ac:dyDescent="0.2">
      <c r="A4" s="265" t="s">
        <v>288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17" x14ac:dyDescent="0.2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</row>
    <row r="6" spans="1:17" ht="19.5" thickBot="1" x14ac:dyDescent="0.3">
      <c r="A6" s="257" t="s">
        <v>242</v>
      </c>
      <c r="B6" s="257"/>
      <c r="C6" s="257"/>
      <c r="D6" s="257"/>
      <c r="E6" s="257"/>
      <c r="F6" s="257"/>
      <c r="G6" s="257"/>
      <c r="H6" s="257"/>
      <c r="I6" s="257"/>
      <c r="J6" s="266"/>
      <c r="K6" s="266"/>
      <c r="L6" s="266"/>
      <c r="M6" s="267"/>
      <c r="N6" s="267"/>
      <c r="O6" s="268"/>
      <c r="P6" s="268"/>
      <c r="Q6" s="262"/>
    </row>
    <row r="7" spans="1:17" ht="29.25" thickBot="1" x14ac:dyDescent="0.25">
      <c r="A7" s="269" t="s">
        <v>231</v>
      </c>
      <c r="B7" s="270"/>
      <c r="C7" s="270"/>
      <c r="D7" s="270"/>
      <c r="E7" s="270"/>
      <c r="F7" s="270"/>
      <c r="G7" s="270"/>
      <c r="H7" s="270"/>
      <c r="I7" s="270"/>
      <c r="J7" s="271" t="s">
        <v>289</v>
      </c>
      <c r="K7" s="271" t="s">
        <v>233</v>
      </c>
      <c r="L7" s="271" t="s">
        <v>234</v>
      </c>
      <c r="M7" s="272" t="s">
        <v>235</v>
      </c>
      <c r="N7" s="272" t="s">
        <v>236</v>
      </c>
      <c r="O7" s="273">
        <v>2019</v>
      </c>
      <c r="P7" s="273">
        <v>2020</v>
      </c>
      <c r="Q7" s="274">
        <v>2021</v>
      </c>
    </row>
    <row r="8" spans="1:17" ht="14.25" x14ac:dyDescent="0.2">
      <c r="A8" s="269" t="s">
        <v>290</v>
      </c>
      <c r="B8" s="270"/>
      <c r="C8" s="270"/>
      <c r="D8" s="270"/>
      <c r="E8" s="270"/>
      <c r="F8" s="270"/>
      <c r="G8" s="270"/>
      <c r="H8" s="270"/>
      <c r="I8" s="270"/>
      <c r="J8" s="272">
        <v>137</v>
      </c>
      <c r="K8" s="275">
        <v>0</v>
      </c>
      <c r="L8" s="275">
        <v>0</v>
      </c>
      <c r="M8" s="276">
        <v>0</v>
      </c>
      <c r="N8" s="277">
        <v>0</v>
      </c>
      <c r="O8" s="278">
        <f>O94</f>
        <v>12804314</v>
      </c>
      <c r="P8" s="278">
        <f>P94</f>
        <v>12235200</v>
      </c>
      <c r="Q8" s="279">
        <f>Q94</f>
        <v>12536800</v>
      </c>
    </row>
    <row r="9" spans="1:17" ht="14.25" x14ac:dyDescent="0.2">
      <c r="A9" s="280" t="s">
        <v>241</v>
      </c>
      <c r="B9" s="281"/>
      <c r="C9" s="281"/>
      <c r="D9" s="281"/>
      <c r="E9" s="281"/>
      <c r="F9" s="281"/>
      <c r="G9" s="281"/>
      <c r="H9" s="281"/>
      <c r="I9" s="281"/>
      <c r="J9" s="282">
        <v>137</v>
      </c>
      <c r="K9" s="283">
        <v>1</v>
      </c>
      <c r="L9" s="283">
        <v>0</v>
      </c>
      <c r="M9" s="284">
        <v>0</v>
      </c>
      <c r="N9" s="285">
        <v>0</v>
      </c>
      <c r="O9" s="286">
        <f>O10+O17+O30+O35</f>
        <v>4609215.97</v>
      </c>
      <c r="P9" s="286">
        <f>P10+P19+P30</f>
        <v>3883223</v>
      </c>
      <c r="Q9" s="287">
        <f>Q10+Q17+Q30</f>
        <v>3551243</v>
      </c>
    </row>
    <row r="10" spans="1:17" ht="14.25" x14ac:dyDescent="0.2">
      <c r="A10" s="288"/>
      <c r="B10" s="289"/>
      <c r="C10" s="290" t="s">
        <v>243</v>
      </c>
      <c r="D10" s="290"/>
      <c r="E10" s="290"/>
      <c r="F10" s="290"/>
      <c r="G10" s="290"/>
      <c r="H10" s="290"/>
      <c r="I10" s="290"/>
      <c r="J10" s="282">
        <v>137</v>
      </c>
      <c r="K10" s="283">
        <v>1</v>
      </c>
      <c r="L10" s="283">
        <v>2</v>
      </c>
      <c r="M10" s="284">
        <v>0</v>
      </c>
      <c r="N10" s="285">
        <v>0</v>
      </c>
      <c r="O10" s="286">
        <f>O14</f>
        <v>1035227.71</v>
      </c>
      <c r="P10" s="286">
        <f>P14</f>
        <v>764954</v>
      </c>
      <c r="Q10" s="287">
        <f>Q14</f>
        <v>764954</v>
      </c>
    </row>
    <row r="11" spans="1:17" ht="15" x14ac:dyDescent="0.25">
      <c r="A11" s="288"/>
      <c r="B11" s="289"/>
      <c r="C11" s="291"/>
      <c r="D11" s="292" t="s">
        <v>291</v>
      </c>
      <c r="E11" s="293"/>
      <c r="F11" s="293"/>
      <c r="G11" s="293"/>
      <c r="H11" s="293"/>
      <c r="I11" s="294"/>
      <c r="J11" s="295">
        <v>137</v>
      </c>
      <c r="K11" s="296">
        <v>1</v>
      </c>
      <c r="L11" s="296">
        <v>2</v>
      </c>
      <c r="M11" s="297">
        <v>6000000000</v>
      </c>
      <c r="N11" s="298">
        <v>0</v>
      </c>
      <c r="O11" s="299">
        <f>O14</f>
        <v>1035227.71</v>
      </c>
      <c r="P11" s="299">
        <f>P14</f>
        <v>764954</v>
      </c>
      <c r="Q11" s="300">
        <f>Q14</f>
        <v>764954</v>
      </c>
    </row>
    <row r="12" spans="1:17" ht="15" x14ac:dyDescent="0.25">
      <c r="A12" s="288"/>
      <c r="B12" s="289"/>
      <c r="C12" s="291"/>
      <c r="D12" s="301"/>
      <c r="E12" s="302"/>
      <c r="F12" s="293" t="s">
        <v>250</v>
      </c>
      <c r="G12" s="293"/>
      <c r="H12" s="293"/>
      <c r="I12" s="294"/>
      <c r="J12" s="295">
        <v>137</v>
      </c>
      <c r="K12" s="296">
        <v>1</v>
      </c>
      <c r="L12" s="296">
        <v>2</v>
      </c>
      <c r="M12" s="297">
        <v>6710000000</v>
      </c>
      <c r="N12" s="298">
        <v>0</v>
      </c>
      <c r="O12" s="299">
        <f>O14</f>
        <v>1035227.71</v>
      </c>
      <c r="P12" s="299">
        <f>P14</f>
        <v>764954</v>
      </c>
      <c r="Q12" s="300">
        <f>Q14</f>
        <v>764954</v>
      </c>
    </row>
    <row r="13" spans="1:17" ht="15" x14ac:dyDescent="0.25">
      <c r="A13" s="288"/>
      <c r="B13" s="289"/>
      <c r="C13" s="291"/>
      <c r="D13" s="303"/>
      <c r="E13" s="304" t="s">
        <v>246</v>
      </c>
      <c r="F13" s="304"/>
      <c r="G13" s="304"/>
      <c r="H13" s="304"/>
      <c r="I13" s="304"/>
      <c r="J13" s="295">
        <v>137</v>
      </c>
      <c r="K13" s="296">
        <v>1</v>
      </c>
      <c r="L13" s="296">
        <v>2</v>
      </c>
      <c r="M13" s="305">
        <v>6710010010</v>
      </c>
      <c r="N13" s="298">
        <v>0</v>
      </c>
      <c r="O13" s="299">
        <f>O14</f>
        <v>1035227.71</v>
      </c>
      <c r="P13" s="299">
        <f>P14</f>
        <v>764954</v>
      </c>
      <c r="Q13" s="300">
        <f>Q14</f>
        <v>764954</v>
      </c>
    </row>
    <row r="14" spans="1:17" ht="15" x14ac:dyDescent="0.25">
      <c r="A14" s="288"/>
      <c r="B14" s="289"/>
      <c r="C14" s="291"/>
      <c r="D14" s="303"/>
      <c r="E14" s="303"/>
      <c r="F14" s="304" t="s">
        <v>247</v>
      </c>
      <c r="G14" s="304"/>
      <c r="H14" s="304"/>
      <c r="I14" s="304"/>
      <c r="J14" s="295">
        <v>137</v>
      </c>
      <c r="K14" s="296">
        <v>1</v>
      </c>
      <c r="L14" s="296">
        <v>2</v>
      </c>
      <c r="M14" s="297">
        <v>6710010010</v>
      </c>
      <c r="N14" s="298" t="s">
        <v>248</v>
      </c>
      <c r="O14" s="299">
        <f>O15+O16</f>
        <v>1035227.71</v>
      </c>
      <c r="P14" s="299">
        <f>P15+P16</f>
        <v>764954</v>
      </c>
      <c r="Q14" s="300">
        <f>Q15+Q16</f>
        <v>764954</v>
      </c>
    </row>
    <row r="15" spans="1:17" ht="15" x14ac:dyDescent="0.25">
      <c r="A15" s="288"/>
      <c r="B15" s="289"/>
      <c r="C15" s="291"/>
      <c r="D15" s="303"/>
      <c r="E15" s="303"/>
      <c r="F15" s="306" t="s">
        <v>292</v>
      </c>
      <c r="G15" s="306"/>
      <c r="H15" s="306"/>
      <c r="I15" s="306"/>
      <c r="J15" s="295">
        <v>137</v>
      </c>
      <c r="K15" s="296">
        <v>1</v>
      </c>
      <c r="L15" s="296">
        <v>2</v>
      </c>
      <c r="M15" s="297">
        <v>6710010010</v>
      </c>
      <c r="N15" s="298">
        <v>121</v>
      </c>
      <c r="O15" s="299">
        <v>795105.77</v>
      </c>
      <c r="P15" s="299">
        <v>587522</v>
      </c>
      <c r="Q15" s="299">
        <v>587522</v>
      </c>
    </row>
    <row r="16" spans="1:17" ht="15" x14ac:dyDescent="0.25">
      <c r="A16" s="288"/>
      <c r="B16" s="289"/>
      <c r="C16" s="291"/>
      <c r="D16" s="303"/>
      <c r="E16" s="303"/>
      <c r="F16" s="307" t="s">
        <v>293</v>
      </c>
      <c r="G16" s="307"/>
      <c r="H16" s="307"/>
      <c r="I16" s="307"/>
      <c r="J16" s="295">
        <v>137</v>
      </c>
      <c r="K16" s="296">
        <v>1</v>
      </c>
      <c r="L16" s="296">
        <v>2</v>
      </c>
      <c r="M16" s="297">
        <v>6710010010</v>
      </c>
      <c r="N16" s="298">
        <v>129</v>
      </c>
      <c r="O16" s="299">
        <v>240121.94</v>
      </c>
      <c r="P16" s="299">
        <v>177432</v>
      </c>
      <c r="Q16" s="299">
        <v>177432</v>
      </c>
    </row>
    <row r="17" spans="1:17" ht="14.25" x14ac:dyDescent="0.2">
      <c r="A17" s="288"/>
      <c r="B17" s="289"/>
      <c r="C17" s="308" t="s">
        <v>249</v>
      </c>
      <c r="D17" s="309"/>
      <c r="E17" s="309"/>
      <c r="F17" s="309"/>
      <c r="G17" s="309"/>
      <c r="H17" s="309"/>
      <c r="I17" s="310"/>
      <c r="J17" s="282">
        <v>137</v>
      </c>
      <c r="K17" s="283">
        <v>1</v>
      </c>
      <c r="L17" s="283">
        <v>4</v>
      </c>
      <c r="M17" s="311">
        <v>0</v>
      </c>
      <c r="N17" s="285">
        <v>0</v>
      </c>
      <c r="O17" s="286">
        <f t="shared" ref="O17:Q18" si="0">O18</f>
        <v>3527538.26</v>
      </c>
      <c r="P17" s="286">
        <f t="shared" si="0"/>
        <v>3074094</v>
      </c>
      <c r="Q17" s="286">
        <f>Q18</f>
        <v>2742114</v>
      </c>
    </row>
    <row r="18" spans="1:17" ht="15" x14ac:dyDescent="0.25">
      <c r="A18" s="288"/>
      <c r="B18" s="289"/>
      <c r="C18" s="291"/>
      <c r="D18" s="292" t="s">
        <v>291</v>
      </c>
      <c r="E18" s="293"/>
      <c r="F18" s="293"/>
      <c r="G18" s="293"/>
      <c r="H18" s="293"/>
      <c r="I18" s="294"/>
      <c r="J18" s="295">
        <v>137</v>
      </c>
      <c r="K18" s="296">
        <v>1</v>
      </c>
      <c r="L18" s="296">
        <v>4</v>
      </c>
      <c r="M18" s="297">
        <v>6000000000</v>
      </c>
      <c r="N18" s="298">
        <v>0</v>
      </c>
      <c r="O18" s="299">
        <f t="shared" si="0"/>
        <v>3527538.26</v>
      </c>
      <c r="P18" s="299">
        <f t="shared" si="0"/>
        <v>3074094</v>
      </c>
      <c r="Q18" s="300">
        <f t="shared" si="0"/>
        <v>2742114</v>
      </c>
    </row>
    <row r="19" spans="1:17" ht="15" x14ac:dyDescent="0.25">
      <c r="A19" s="288"/>
      <c r="B19" s="289"/>
      <c r="C19" s="291"/>
      <c r="D19" s="292" t="s">
        <v>294</v>
      </c>
      <c r="E19" s="293"/>
      <c r="F19" s="293"/>
      <c r="G19" s="293"/>
      <c r="H19" s="293"/>
      <c r="I19" s="294"/>
      <c r="J19" s="295">
        <v>137</v>
      </c>
      <c r="K19" s="296">
        <v>1</v>
      </c>
      <c r="L19" s="296">
        <v>4</v>
      </c>
      <c r="M19" s="297">
        <v>6000000000</v>
      </c>
      <c r="N19" s="298">
        <v>0</v>
      </c>
      <c r="O19" s="299">
        <f>O21+O24+O26+O27</f>
        <v>3527538.26</v>
      </c>
      <c r="P19" s="299">
        <f>P21+P24+P26+P27</f>
        <v>3074094</v>
      </c>
      <c r="Q19" s="300">
        <f>Q21+Q24+Q26+Q27</f>
        <v>2742114</v>
      </c>
    </row>
    <row r="20" spans="1:17" ht="15" x14ac:dyDescent="0.25">
      <c r="A20" s="288"/>
      <c r="B20" s="289"/>
      <c r="C20" s="291"/>
      <c r="D20" s="303"/>
      <c r="E20" s="304" t="s">
        <v>251</v>
      </c>
      <c r="F20" s="304"/>
      <c r="G20" s="304"/>
      <c r="H20" s="304"/>
      <c r="I20" s="304"/>
      <c r="J20" s="295">
        <v>137</v>
      </c>
      <c r="K20" s="296">
        <v>1</v>
      </c>
      <c r="L20" s="296">
        <v>4</v>
      </c>
      <c r="M20" s="262">
        <v>6710010020</v>
      </c>
      <c r="N20" s="298">
        <v>0</v>
      </c>
      <c r="O20" s="299">
        <f>O21+O24+O26+O29</f>
        <v>3450538.5999999996</v>
      </c>
      <c r="P20" s="299">
        <f>P21+P24+P26+P27</f>
        <v>3074094</v>
      </c>
      <c r="Q20" s="300">
        <f>Q21+Q24+Q26+Q27</f>
        <v>2742114</v>
      </c>
    </row>
    <row r="21" spans="1:17" ht="15" x14ac:dyDescent="0.25">
      <c r="A21" s="288"/>
      <c r="B21" s="289"/>
      <c r="C21" s="291"/>
      <c r="D21" s="303"/>
      <c r="E21" s="303"/>
      <c r="F21" s="304" t="s">
        <v>247</v>
      </c>
      <c r="G21" s="304"/>
      <c r="H21" s="304"/>
      <c r="I21" s="304"/>
      <c r="J21" s="295">
        <v>137</v>
      </c>
      <c r="K21" s="296">
        <v>1</v>
      </c>
      <c r="L21" s="296">
        <v>4</v>
      </c>
      <c r="M21" s="297">
        <v>6710010020</v>
      </c>
      <c r="N21" s="298" t="s">
        <v>248</v>
      </c>
      <c r="O21" s="299">
        <f>O22+O23</f>
        <v>2265574.2599999998</v>
      </c>
      <c r="P21" s="299">
        <f>P22+P23</f>
        <v>1859130</v>
      </c>
      <c r="Q21" s="299">
        <f>Q22+Q23</f>
        <v>1859130</v>
      </c>
    </row>
    <row r="22" spans="1:17" ht="15" x14ac:dyDescent="0.25">
      <c r="A22" s="288"/>
      <c r="B22" s="289"/>
      <c r="C22" s="291"/>
      <c r="D22" s="303"/>
      <c r="E22" s="303"/>
      <c r="F22" s="306" t="s">
        <v>292</v>
      </c>
      <c r="G22" s="306"/>
      <c r="H22" s="306"/>
      <c r="I22" s="306"/>
      <c r="J22" s="295">
        <v>137</v>
      </c>
      <c r="K22" s="296">
        <v>1</v>
      </c>
      <c r="L22" s="296">
        <v>4</v>
      </c>
      <c r="M22" s="297">
        <v>6710010020</v>
      </c>
      <c r="N22" s="298">
        <v>121</v>
      </c>
      <c r="O22" s="299">
        <v>1740072.4</v>
      </c>
      <c r="P22" s="299">
        <v>1427903</v>
      </c>
      <c r="Q22" s="299">
        <v>1427903</v>
      </c>
    </row>
    <row r="23" spans="1:17" ht="15" x14ac:dyDescent="0.25">
      <c r="A23" s="288"/>
      <c r="B23" s="289"/>
      <c r="C23" s="291"/>
      <c r="D23" s="303"/>
      <c r="E23" s="303"/>
      <c r="F23" s="306" t="s">
        <v>293</v>
      </c>
      <c r="G23" s="306"/>
      <c r="H23" s="306"/>
      <c r="I23" s="306"/>
      <c r="J23" s="295">
        <v>137</v>
      </c>
      <c r="K23" s="296">
        <v>1</v>
      </c>
      <c r="L23" s="296">
        <v>4</v>
      </c>
      <c r="M23" s="297">
        <v>6710010020</v>
      </c>
      <c r="N23" s="298">
        <v>129</v>
      </c>
      <c r="O23" s="299">
        <v>525501.86</v>
      </c>
      <c r="P23" s="299">
        <v>431227</v>
      </c>
      <c r="Q23" s="299">
        <v>431227</v>
      </c>
    </row>
    <row r="24" spans="1:17" ht="15" x14ac:dyDescent="0.25">
      <c r="A24" s="288"/>
      <c r="B24" s="289"/>
      <c r="C24" s="291"/>
      <c r="D24" s="303"/>
      <c r="E24" s="303"/>
      <c r="F24" s="304" t="s">
        <v>252</v>
      </c>
      <c r="G24" s="304"/>
      <c r="H24" s="304"/>
      <c r="I24" s="304"/>
      <c r="J24" s="295">
        <v>137</v>
      </c>
      <c r="K24" s="296">
        <v>1</v>
      </c>
      <c r="L24" s="296">
        <v>4</v>
      </c>
      <c r="M24" s="297">
        <v>6710010020</v>
      </c>
      <c r="N24" s="298" t="s">
        <v>253</v>
      </c>
      <c r="O24" s="299">
        <f>O25</f>
        <v>1112704</v>
      </c>
      <c r="P24" s="299">
        <f>P25</f>
        <v>1114979</v>
      </c>
      <c r="Q24" s="299">
        <f>Q25</f>
        <v>782999</v>
      </c>
    </row>
    <row r="25" spans="1:17" ht="15" x14ac:dyDescent="0.25">
      <c r="A25" s="288"/>
      <c r="B25" s="289"/>
      <c r="C25" s="291"/>
      <c r="D25" s="303"/>
      <c r="E25" s="303"/>
      <c r="F25" s="306" t="s">
        <v>295</v>
      </c>
      <c r="G25" s="306"/>
      <c r="H25" s="306"/>
      <c r="I25" s="306"/>
      <c r="J25" s="295">
        <v>137</v>
      </c>
      <c r="K25" s="296">
        <v>1</v>
      </c>
      <c r="L25" s="296">
        <v>4</v>
      </c>
      <c r="M25" s="297">
        <v>6710010020</v>
      </c>
      <c r="N25" s="298">
        <v>244</v>
      </c>
      <c r="O25" s="299">
        <v>1112704</v>
      </c>
      <c r="P25" s="299">
        <v>1114979</v>
      </c>
      <c r="Q25" s="300">
        <v>782999</v>
      </c>
    </row>
    <row r="26" spans="1:17" ht="15" x14ac:dyDescent="0.25">
      <c r="A26" s="288"/>
      <c r="B26" s="289"/>
      <c r="C26" s="291"/>
      <c r="D26" s="303"/>
      <c r="E26" s="303"/>
      <c r="F26" s="304" t="s">
        <v>56</v>
      </c>
      <c r="G26" s="304"/>
      <c r="H26" s="304"/>
      <c r="I26" s="304"/>
      <c r="J26" s="295">
        <v>137</v>
      </c>
      <c r="K26" s="296">
        <v>1</v>
      </c>
      <c r="L26" s="296">
        <v>4</v>
      </c>
      <c r="M26" s="297">
        <v>6710010020</v>
      </c>
      <c r="N26" s="298" t="s">
        <v>254</v>
      </c>
      <c r="O26" s="299">
        <v>19985</v>
      </c>
      <c r="P26" s="299">
        <v>19985</v>
      </c>
      <c r="Q26" s="299">
        <v>19985</v>
      </c>
    </row>
    <row r="27" spans="1:17" ht="15" x14ac:dyDescent="0.25">
      <c r="A27" s="288"/>
      <c r="B27" s="289"/>
      <c r="C27" s="291"/>
      <c r="D27" s="303"/>
      <c r="E27" s="303"/>
      <c r="F27" s="304" t="s">
        <v>255</v>
      </c>
      <c r="G27" s="304"/>
      <c r="H27" s="304"/>
      <c r="I27" s="304"/>
      <c r="J27" s="295">
        <v>137</v>
      </c>
      <c r="K27" s="296">
        <v>1</v>
      </c>
      <c r="L27" s="296">
        <v>4</v>
      </c>
      <c r="M27" s="297">
        <v>6710010020</v>
      </c>
      <c r="N27" s="298">
        <v>850</v>
      </c>
      <c r="O27" s="299">
        <f>O28+O29</f>
        <v>129275</v>
      </c>
      <c r="P27" s="299">
        <v>80000</v>
      </c>
      <c r="Q27" s="299">
        <v>80000</v>
      </c>
    </row>
    <row r="28" spans="1:17" ht="15" x14ac:dyDescent="0.25">
      <c r="A28" s="288"/>
      <c r="B28" s="289"/>
      <c r="C28" s="291"/>
      <c r="D28" s="303"/>
      <c r="E28" s="303"/>
      <c r="F28" s="304" t="s">
        <v>296</v>
      </c>
      <c r="G28" s="304"/>
      <c r="H28" s="304"/>
      <c r="I28" s="304"/>
      <c r="J28" s="295">
        <v>137</v>
      </c>
      <c r="K28" s="296">
        <v>1</v>
      </c>
      <c r="L28" s="296">
        <v>4</v>
      </c>
      <c r="M28" s="297">
        <v>6710010020</v>
      </c>
      <c r="N28" s="298">
        <v>851</v>
      </c>
      <c r="O28" s="299">
        <v>76999.66</v>
      </c>
      <c r="P28" s="299">
        <v>77000</v>
      </c>
      <c r="Q28" s="299">
        <v>77000</v>
      </c>
    </row>
    <row r="29" spans="1:17" ht="15" x14ac:dyDescent="0.25">
      <c r="A29" s="288"/>
      <c r="B29" s="289"/>
      <c r="C29" s="291"/>
      <c r="D29" s="303"/>
      <c r="E29" s="303"/>
      <c r="F29" s="304" t="s">
        <v>297</v>
      </c>
      <c r="G29" s="304"/>
      <c r="H29" s="304"/>
      <c r="I29" s="304"/>
      <c r="J29" s="295">
        <v>137</v>
      </c>
      <c r="K29" s="296">
        <v>1</v>
      </c>
      <c r="L29" s="296">
        <v>4</v>
      </c>
      <c r="M29" s="297">
        <v>6710010020</v>
      </c>
      <c r="N29" s="298">
        <v>853</v>
      </c>
      <c r="O29" s="299">
        <v>52275.34</v>
      </c>
      <c r="P29" s="299">
        <v>3000</v>
      </c>
      <c r="Q29" s="299">
        <v>3000</v>
      </c>
    </row>
    <row r="30" spans="1:17" ht="14.25" x14ac:dyDescent="0.2">
      <c r="A30" s="312"/>
      <c r="B30" s="313"/>
      <c r="C30" s="314"/>
      <c r="D30" s="290" t="s">
        <v>298</v>
      </c>
      <c r="E30" s="315"/>
      <c r="F30" s="315"/>
      <c r="G30" s="315"/>
      <c r="H30" s="315"/>
      <c r="I30" s="315"/>
      <c r="J30" s="282">
        <v>137</v>
      </c>
      <c r="K30" s="283">
        <v>1</v>
      </c>
      <c r="L30" s="283">
        <v>6</v>
      </c>
      <c r="M30" s="311">
        <v>0</v>
      </c>
      <c r="N30" s="285">
        <v>0</v>
      </c>
      <c r="O30" s="286">
        <f>O34</f>
        <v>44175</v>
      </c>
      <c r="P30" s="286">
        <f>P31</f>
        <v>44175</v>
      </c>
      <c r="Q30" s="286">
        <f>Q31</f>
        <v>44175</v>
      </c>
    </row>
    <row r="31" spans="1:17" ht="15" x14ac:dyDescent="0.2">
      <c r="A31" s="316"/>
      <c r="B31" s="289"/>
      <c r="C31" s="291"/>
      <c r="D31" s="317"/>
      <c r="E31" s="317"/>
      <c r="F31" s="318" t="s">
        <v>299</v>
      </c>
      <c r="G31" s="319"/>
      <c r="H31" s="319"/>
      <c r="I31" s="320"/>
      <c r="J31" s="321">
        <v>137</v>
      </c>
      <c r="K31" s="322">
        <v>1</v>
      </c>
      <c r="L31" s="322">
        <v>6</v>
      </c>
      <c r="M31" s="323">
        <v>6700000000</v>
      </c>
      <c r="N31" s="324">
        <v>0</v>
      </c>
      <c r="O31" s="325">
        <f>O34</f>
        <v>44175</v>
      </c>
      <c r="P31" s="325">
        <f>P34</f>
        <v>44175</v>
      </c>
      <c r="Q31" s="326">
        <f>Q34</f>
        <v>44175</v>
      </c>
    </row>
    <row r="32" spans="1:17" ht="15" x14ac:dyDescent="0.25">
      <c r="A32" s="316"/>
      <c r="B32" s="289"/>
      <c r="C32" s="291"/>
      <c r="D32" s="303"/>
      <c r="E32" s="303"/>
      <c r="F32" s="327" t="s">
        <v>294</v>
      </c>
      <c r="G32" s="328"/>
      <c r="H32" s="328"/>
      <c r="I32" s="329"/>
      <c r="J32" s="295">
        <v>137</v>
      </c>
      <c r="K32" s="296">
        <v>1</v>
      </c>
      <c r="L32" s="296">
        <v>6</v>
      </c>
      <c r="M32" s="330">
        <v>6710000000</v>
      </c>
      <c r="N32" s="298">
        <v>0</v>
      </c>
      <c r="O32" s="299">
        <f>O34</f>
        <v>44175</v>
      </c>
      <c r="P32" s="299">
        <f>P34</f>
        <v>44175</v>
      </c>
      <c r="Q32" s="300">
        <f>Q34</f>
        <v>44175</v>
      </c>
    </row>
    <row r="33" spans="1:17" ht="15" x14ac:dyDescent="0.25">
      <c r="A33" s="316"/>
      <c r="B33" s="289"/>
      <c r="C33" s="291"/>
      <c r="D33" s="303"/>
      <c r="E33" s="303"/>
      <c r="F33" s="327" t="s">
        <v>300</v>
      </c>
      <c r="G33" s="328"/>
      <c r="H33" s="328"/>
      <c r="I33" s="329"/>
      <c r="J33" s="295">
        <v>137</v>
      </c>
      <c r="K33" s="296">
        <v>1</v>
      </c>
      <c r="L33" s="296">
        <v>6</v>
      </c>
      <c r="M33" s="330">
        <v>6710010080</v>
      </c>
      <c r="N33" s="298">
        <v>0</v>
      </c>
      <c r="O33" s="299">
        <f>O34</f>
        <v>44175</v>
      </c>
      <c r="P33" s="299">
        <f>P34</f>
        <v>44175</v>
      </c>
      <c r="Q33" s="300">
        <f>Q34</f>
        <v>44175</v>
      </c>
    </row>
    <row r="34" spans="1:17" ht="15" x14ac:dyDescent="0.25">
      <c r="A34" s="331"/>
      <c r="B34" s="289"/>
      <c r="C34" s="291"/>
      <c r="D34" s="303"/>
      <c r="E34" s="303"/>
      <c r="F34" s="327" t="s">
        <v>56</v>
      </c>
      <c r="G34" s="328"/>
      <c r="H34" s="328"/>
      <c r="I34" s="329"/>
      <c r="J34" s="295">
        <v>137</v>
      </c>
      <c r="K34" s="296">
        <v>1</v>
      </c>
      <c r="L34" s="296">
        <v>6</v>
      </c>
      <c r="M34" s="330">
        <v>6710010080</v>
      </c>
      <c r="N34" s="298">
        <v>540</v>
      </c>
      <c r="O34" s="299">
        <v>44175</v>
      </c>
      <c r="P34" s="299">
        <v>44175</v>
      </c>
      <c r="Q34" s="299">
        <v>44175</v>
      </c>
    </row>
    <row r="35" spans="1:17" ht="14.25" x14ac:dyDescent="0.2">
      <c r="A35" s="332"/>
      <c r="B35" s="289"/>
      <c r="C35" s="291"/>
      <c r="D35" s="290" t="s">
        <v>301</v>
      </c>
      <c r="E35" s="333"/>
      <c r="F35" s="333"/>
      <c r="G35" s="333"/>
      <c r="H35" s="333"/>
      <c r="I35" s="333"/>
      <c r="J35" s="282">
        <v>137</v>
      </c>
      <c r="K35" s="283">
        <v>1</v>
      </c>
      <c r="L35" s="283">
        <v>13</v>
      </c>
      <c r="M35" s="311">
        <v>0</v>
      </c>
      <c r="N35" s="285">
        <v>0</v>
      </c>
      <c r="O35" s="286">
        <v>2275</v>
      </c>
      <c r="P35" s="286">
        <v>0</v>
      </c>
      <c r="Q35" s="286">
        <v>0</v>
      </c>
    </row>
    <row r="36" spans="1:17" ht="15" x14ac:dyDescent="0.25">
      <c r="A36" s="316"/>
      <c r="B36" s="289"/>
      <c r="C36" s="291"/>
      <c r="D36" s="291"/>
      <c r="E36" s="334"/>
      <c r="F36" s="335" t="s">
        <v>302</v>
      </c>
      <c r="G36" s="328"/>
      <c r="H36" s="328"/>
      <c r="I36" s="329"/>
      <c r="J36" s="295">
        <v>137</v>
      </c>
      <c r="K36" s="296">
        <v>1</v>
      </c>
      <c r="L36" s="296">
        <v>13</v>
      </c>
      <c r="M36" s="330">
        <v>7700000000</v>
      </c>
      <c r="N36" s="298">
        <v>0</v>
      </c>
      <c r="O36" s="299">
        <v>2275</v>
      </c>
      <c r="P36" s="299">
        <v>0</v>
      </c>
      <c r="Q36" s="299">
        <v>0</v>
      </c>
    </row>
    <row r="37" spans="1:17" ht="15" x14ac:dyDescent="0.25">
      <c r="A37" s="316"/>
      <c r="B37" s="289"/>
      <c r="C37" s="291"/>
      <c r="D37" s="291"/>
      <c r="E37" s="334"/>
      <c r="F37" s="335" t="s">
        <v>303</v>
      </c>
      <c r="G37" s="336"/>
      <c r="H37" s="336"/>
      <c r="I37" s="337"/>
      <c r="J37" s="295">
        <v>137</v>
      </c>
      <c r="K37" s="296">
        <v>1</v>
      </c>
      <c r="L37" s="296">
        <v>13</v>
      </c>
      <c r="M37" s="330">
        <v>7700095100</v>
      </c>
      <c r="N37" s="298">
        <v>0</v>
      </c>
      <c r="O37" s="299">
        <v>2275</v>
      </c>
      <c r="P37" s="299">
        <v>0</v>
      </c>
      <c r="Q37" s="299">
        <v>0</v>
      </c>
    </row>
    <row r="38" spans="1:17" ht="15" x14ac:dyDescent="0.25">
      <c r="A38" s="316"/>
      <c r="B38" s="289"/>
      <c r="C38" s="291"/>
      <c r="D38" s="291"/>
      <c r="E38" s="334"/>
      <c r="F38" s="335" t="s">
        <v>304</v>
      </c>
      <c r="G38" s="336"/>
      <c r="H38" s="336"/>
      <c r="I38" s="337"/>
      <c r="J38" s="295">
        <v>137</v>
      </c>
      <c r="K38" s="296">
        <v>1</v>
      </c>
      <c r="L38" s="296">
        <v>13</v>
      </c>
      <c r="M38" s="330">
        <v>7700095100</v>
      </c>
      <c r="N38" s="298">
        <v>800</v>
      </c>
      <c r="O38" s="299">
        <v>2275</v>
      </c>
      <c r="P38" s="299">
        <v>0</v>
      </c>
      <c r="Q38" s="299">
        <v>0</v>
      </c>
    </row>
    <row r="39" spans="1:17" ht="15" x14ac:dyDescent="0.25">
      <c r="A39" s="316"/>
      <c r="B39" s="289"/>
      <c r="C39" s="291"/>
      <c r="D39" s="291"/>
      <c r="E39" s="334"/>
      <c r="F39" s="335" t="s">
        <v>255</v>
      </c>
      <c r="G39" s="336"/>
      <c r="H39" s="336"/>
      <c r="I39" s="337"/>
      <c r="J39" s="295">
        <v>137</v>
      </c>
      <c r="K39" s="296">
        <v>1</v>
      </c>
      <c r="L39" s="296">
        <v>13</v>
      </c>
      <c r="M39" s="330">
        <v>7700095100</v>
      </c>
      <c r="N39" s="298">
        <v>850</v>
      </c>
      <c r="O39" s="299">
        <v>2275</v>
      </c>
      <c r="P39" s="299">
        <v>0</v>
      </c>
      <c r="Q39" s="299">
        <v>0</v>
      </c>
    </row>
    <row r="40" spans="1:17" ht="15" x14ac:dyDescent="0.25">
      <c r="A40" s="316"/>
      <c r="B40" s="289"/>
      <c r="C40" s="291"/>
      <c r="D40" s="291"/>
      <c r="E40" s="334"/>
      <c r="F40" s="335" t="s">
        <v>297</v>
      </c>
      <c r="G40" s="336"/>
      <c r="H40" s="336"/>
      <c r="I40" s="337"/>
      <c r="J40" s="295">
        <v>137</v>
      </c>
      <c r="K40" s="296">
        <v>1</v>
      </c>
      <c r="L40" s="296">
        <v>13</v>
      </c>
      <c r="M40" s="330">
        <v>7700095100</v>
      </c>
      <c r="N40" s="298">
        <v>853</v>
      </c>
      <c r="O40" s="299">
        <v>2275</v>
      </c>
      <c r="P40" s="299">
        <v>0</v>
      </c>
      <c r="Q40" s="299">
        <v>0</v>
      </c>
    </row>
    <row r="41" spans="1:17" ht="14.25" x14ac:dyDescent="0.2">
      <c r="A41" s="338" t="s">
        <v>263</v>
      </c>
      <c r="B41" s="339"/>
      <c r="C41" s="339"/>
      <c r="D41" s="339"/>
      <c r="E41" s="339"/>
      <c r="F41" s="339"/>
      <c r="G41" s="339"/>
      <c r="H41" s="339"/>
      <c r="I41" s="340"/>
      <c r="J41" s="282">
        <v>137</v>
      </c>
      <c r="K41" s="283">
        <v>2</v>
      </c>
      <c r="L41" s="283">
        <v>0</v>
      </c>
      <c r="M41" s="284">
        <v>0</v>
      </c>
      <c r="N41" s="285">
        <v>0</v>
      </c>
      <c r="O41" s="286">
        <f>O46+O49</f>
        <v>224900</v>
      </c>
      <c r="P41" s="286">
        <f>P46+P49</f>
        <v>224900</v>
      </c>
      <c r="Q41" s="287">
        <f>Q46+Q49</f>
        <v>224900</v>
      </c>
    </row>
    <row r="42" spans="1:17" ht="14.25" x14ac:dyDescent="0.2">
      <c r="A42" s="288"/>
      <c r="B42" s="289"/>
      <c r="C42" s="341" t="s">
        <v>203</v>
      </c>
      <c r="D42" s="342"/>
      <c r="E42" s="342"/>
      <c r="F42" s="342"/>
      <c r="G42" s="342"/>
      <c r="H42" s="342"/>
      <c r="I42" s="343"/>
      <c r="J42" s="282">
        <v>137</v>
      </c>
      <c r="K42" s="283">
        <v>2</v>
      </c>
      <c r="L42" s="283">
        <v>3</v>
      </c>
      <c r="M42" s="284">
        <v>0</v>
      </c>
      <c r="N42" s="285">
        <v>0</v>
      </c>
      <c r="O42" s="286">
        <f>O46+O49</f>
        <v>224900</v>
      </c>
      <c r="P42" s="286">
        <f>P46+P49</f>
        <v>224900</v>
      </c>
      <c r="Q42" s="287">
        <f>Q46+Q49</f>
        <v>224900</v>
      </c>
    </row>
    <row r="43" spans="1:17" ht="15" x14ac:dyDescent="0.25">
      <c r="A43" s="288"/>
      <c r="B43" s="289"/>
      <c r="C43" s="344"/>
      <c r="D43" s="292" t="s">
        <v>291</v>
      </c>
      <c r="E43" s="293"/>
      <c r="F43" s="293"/>
      <c r="G43" s="293"/>
      <c r="H43" s="293"/>
      <c r="I43" s="294"/>
      <c r="J43" s="295">
        <v>137</v>
      </c>
      <c r="K43" s="296">
        <v>2</v>
      </c>
      <c r="L43" s="296">
        <v>3</v>
      </c>
      <c r="M43" s="297">
        <v>6000000000</v>
      </c>
      <c r="N43" s="298">
        <v>0</v>
      </c>
      <c r="O43" s="299">
        <f>O44</f>
        <v>224900</v>
      </c>
      <c r="P43" s="299">
        <f>P44</f>
        <v>224900</v>
      </c>
      <c r="Q43" s="300">
        <f>Q44</f>
        <v>224900</v>
      </c>
    </row>
    <row r="44" spans="1:17" ht="15" x14ac:dyDescent="0.25">
      <c r="A44" s="288"/>
      <c r="B44" s="289"/>
      <c r="C44" s="291"/>
      <c r="D44" s="345" t="s">
        <v>264</v>
      </c>
      <c r="E44" s="346"/>
      <c r="F44" s="346"/>
      <c r="G44" s="346"/>
      <c r="H44" s="346"/>
      <c r="I44" s="347"/>
      <c r="J44" s="295">
        <v>137</v>
      </c>
      <c r="K44" s="296">
        <v>2</v>
      </c>
      <c r="L44" s="296">
        <v>3</v>
      </c>
      <c r="M44" s="297">
        <v>6720000000</v>
      </c>
      <c r="N44" s="298">
        <v>0</v>
      </c>
      <c r="O44" s="299">
        <f>O46+O49</f>
        <v>224900</v>
      </c>
      <c r="P44" s="299">
        <f>P46+P49</f>
        <v>224900</v>
      </c>
      <c r="Q44" s="300">
        <f>Q46+Q49</f>
        <v>224900</v>
      </c>
    </row>
    <row r="45" spans="1:17" ht="15" x14ac:dyDescent="0.25">
      <c r="A45" s="288"/>
      <c r="B45" s="289"/>
      <c r="C45" s="291"/>
      <c r="D45" s="303"/>
      <c r="E45" s="348"/>
      <c r="F45" s="345" t="s">
        <v>265</v>
      </c>
      <c r="G45" s="346"/>
      <c r="H45" s="346"/>
      <c r="I45" s="347"/>
      <c r="J45" s="349">
        <v>137</v>
      </c>
      <c r="K45" s="350">
        <v>2</v>
      </c>
      <c r="L45" s="350">
        <v>3</v>
      </c>
      <c r="M45" s="297">
        <v>6720051180</v>
      </c>
      <c r="N45" s="351">
        <v>0</v>
      </c>
      <c r="O45" s="299">
        <f>O46+O49</f>
        <v>224900</v>
      </c>
      <c r="P45" s="352">
        <f>P46+P49</f>
        <v>224900</v>
      </c>
      <c r="Q45" s="353">
        <f>Q46+Q49</f>
        <v>224900</v>
      </c>
    </row>
    <row r="46" spans="1:17" ht="15" x14ac:dyDescent="0.25">
      <c r="A46" s="288"/>
      <c r="B46" s="289"/>
      <c r="C46" s="291"/>
      <c r="D46" s="303"/>
      <c r="E46" s="303"/>
      <c r="F46" s="304" t="s">
        <v>247</v>
      </c>
      <c r="G46" s="304"/>
      <c r="H46" s="304"/>
      <c r="I46" s="304"/>
      <c r="J46" s="295">
        <v>137</v>
      </c>
      <c r="K46" s="296">
        <v>2</v>
      </c>
      <c r="L46" s="296">
        <v>3</v>
      </c>
      <c r="M46" s="297">
        <v>6720051180</v>
      </c>
      <c r="N46" s="298" t="s">
        <v>248</v>
      </c>
      <c r="O46" s="299">
        <f>O47+O48</f>
        <v>222647.14</v>
      </c>
      <c r="P46" s="299">
        <f>P47+P48</f>
        <v>217434</v>
      </c>
      <c r="Q46" s="300">
        <f>Q47+Q48</f>
        <v>217434</v>
      </c>
    </row>
    <row r="47" spans="1:17" ht="15" x14ac:dyDescent="0.25">
      <c r="A47" s="288"/>
      <c r="B47" s="289"/>
      <c r="C47" s="291"/>
      <c r="D47" s="303"/>
      <c r="E47" s="303"/>
      <c r="F47" s="306" t="s">
        <v>292</v>
      </c>
      <c r="G47" s="306"/>
      <c r="H47" s="306"/>
      <c r="I47" s="306"/>
      <c r="J47" s="295">
        <v>137</v>
      </c>
      <c r="K47" s="296">
        <v>2</v>
      </c>
      <c r="L47" s="296">
        <v>3</v>
      </c>
      <c r="M47" s="297">
        <v>6720051180</v>
      </c>
      <c r="N47" s="298">
        <v>121</v>
      </c>
      <c r="O47" s="299">
        <v>171003.95</v>
      </c>
      <c r="P47" s="299">
        <v>167000</v>
      </c>
      <c r="Q47" s="299">
        <v>167000</v>
      </c>
    </row>
    <row r="48" spans="1:17" ht="15" x14ac:dyDescent="0.25">
      <c r="A48" s="288"/>
      <c r="B48" s="289"/>
      <c r="C48" s="291"/>
      <c r="D48" s="303"/>
      <c r="E48" s="303"/>
      <c r="F48" s="306" t="s">
        <v>293</v>
      </c>
      <c r="G48" s="306"/>
      <c r="H48" s="306"/>
      <c r="I48" s="306"/>
      <c r="J48" s="295">
        <v>137</v>
      </c>
      <c r="K48" s="296">
        <v>2</v>
      </c>
      <c r="L48" s="296">
        <v>3</v>
      </c>
      <c r="M48" s="297">
        <v>6720051180</v>
      </c>
      <c r="N48" s="298">
        <v>129</v>
      </c>
      <c r="O48" s="299">
        <v>51643.19</v>
      </c>
      <c r="P48" s="299">
        <v>50434</v>
      </c>
      <c r="Q48" s="299">
        <v>50434</v>
      </c>
    </row>
    <row r="49" spans="1:17" ht="15" x14ac:dyDescent="0.25">
      <c r="A49" s="288"/>
      <c r="B49" s="289"/>
      <c r="C49" s="291"/>
      <c r="D49" s="303"/>
      <c r="E49" s="303"/>
      <c r="F49" s="304" t="s">
        <v>252</v>
      </c>
      <c r="G49" s="304"/>
      <c r="H49" s="304"/>
      <c r="I49" s="304"/>
      <c r="J49" s="295">
        <v>137</v>
      </c>
      <c r="K49" s="296">
        <v>2</v>
      </c>
      <c r="L49" s="296">
        <v>3</v>
      </c>
      <c r="M49" s="297">
        <v>6720051180</v>
      </c>
      <c r="N49" s="298" t="s">
        <v>253</v>
      </c>
      <c r="O49" s="299">
        <f>O50</f>
        <v>2252.86</v>
      </c>
      <c r="P49" s="299">
        <f>P50</f>
        <v>7466</v>
      </c>
      <c r="Q49" s="300">
        <f>Q50</f>
        <v>7466</v>
      </c>
    </row>
    <row r="50" spans="1:17" ht="15" x14ac:dyDescent="0.25">
      <c r="A50" s="288"/>
      <c r="B50" s="289"/>
      <c r="C50" s="291"/>
      <c r="D50" s="303"/>
      <c r="E50" s="303"/>
      <c r="F50" s="306" t="s">
        <v>295</v>
      </c>
      <c r="G50" s="306"/>
      <c r="H50" s="306"/>
      <c r="I50" s="306"/>
      <c r="J50" s="295">
        <v>137</v>
      </c>
      <c r="K50" s="296">
        <v>2</v>
      </c>
      <c r="L50" s="296">
        <v>3</v>
      </c>
      <c r="M50" s="297">
        <v>6720051180</v>
      </c>
      <c r="N50" s="298">
        <v>244</v>
      </c>
      <c r="O50" s="299">
        <v>2252.86</v>
      </c>
      <c r="P50" s="299">
        <v>7466</v>
      </c>
      <c r="Q50" s="299">
        <v>7466</v>
      </c>
    </row>
    <row r="51" spans="1:17" ht="14.25" x14ac:dyDescent="0.2">
      <c r="A51" s="338" t="s">
        <v>266</v>
      </c>
      <c r="B51" s="339"/>
      <c r="C51" s="339"/>
      <c r="D51" s="339"/>
      <c r="E51" s="339"/>
      <c r="F51" s="339"/>
      <c r="G51" s="339"/>
      <c r="H51" s="339"/>
      <c r="I51" s="340"/>
      <c r="J51" s="282">
        <v>137</v>
      </c>
      <c r="K51" s="283">
        <v>3</v>
      </c>
      <c r="L51" s="283">
        <v>0</v>
      </c>
      <c r="M51" s="284">
        <v>0</v>
      </c>
      <c r="N51" s="285">
        <v>0</v>
      </c>
      <c r="O51" s="286">
        <f>O52+O58</f>
        <v>720300</v>
      </c>
      <c r="P51" s="286">
        <f>P52+P58</f>
        <v>440000</v>
      </c>
      <c r="Q51" s="286">
        <f>Q52+Q58</f>
        <v>440000</v>
      </c>
    </row>
    <row r="52" spans="1:17" ht="14.25" x14ac:dyDescent="0.2">
      <c r="A52" s="288"/>
      <c r="B52" s="289"/>
      <c r="C52" s="341" t="s">
        <v>199</v>
      </c>
      <c r="D52" s="342"/>
      <c r="E52" s="342"/>
      <c r="F52" s="342"/>
      <c r="G52" s="342"/>
      <c r="H52" s="342"/>
      <c r="I52" s="343"/>
      <c r="J52" s="282">
        <v>137</v>
      </c>
      <c r="K52" s="283">
        <v>3</v>
      </c>
      <c r="L52" s="283">
        <v>10</v>
      </c>
      <c r="M52" s="284">
        <v>0</v>
      </c>
      <c r="N52" s="285">
        <v>0</v>
      </c>
      <c r="O52" s="286">
        <f>O54</f>
        <v>690300</v>
      </c>
      <c r="P52" s="354">
        <f>P54</f>
        <v>410000</v>
      </c>
      <c r="Q52" s="354">
        <f>Q54</f>
        <v>410000</v>
      </c>
    </row>
    <row r="53" spans="1:17" ht="15" x14ac:dyDescent="0.25">
      <c r="A53" s="288"/>
      <c r="B53" s="289"/>
      <c r="C53" s="344"/>
      <c r="D53" s="292" t="s">
        <v>291</v>
      </c>
      <c r="E53" s="293"/>
      <c r="F53" s="293"/>
      <c r="G53" s="293"/>
      <c r="H53" s="293"/>
      <c r="I53" s="294"/>
      <c r="J53" s="295">
        <v>137</v>
      </c>
      <c r="K53" s="296">
        <v>3</v>
      </c>
      <c r="L53" s="296">
        <v>10</v>
      </c>
      <c r="M53" s="297">
        <v>6000000000</v>
      </c>
      <c r="N53" s="298">
        <v>0</v>
      </c>
      <c r="O53" s="299">
        <f>O54</f>
        <v>690300</v>
      </c>
      <c r="P53" s="352">
        <f t="shared" ref="P53:Q55" si="1">P54</f>
        <v>410000</v>
      </c>
      <c r="Q53" s="352">
        <f t="shared" si="1"/>
        <v>410000</v>
      </c>
    </row>
    <row r="54" spans="1:17" ht="15" x14ac:dyDescent="0.25">
      <c r="A54" s="288"/>
      <c r="B54" s="289"/>
      <c r="C54" s="291"/>
      <c r="D54" s="292" t="s">
        <v>267</v>
      </c>
      <c r="E54" s="293"/>
      <c r="F54" s="293"/>
      <c r="G54" s="293"/>
      <c r="H54" s="293"/>
      <c r="I54" s="294"/>
      <c r="J54" s="295">
        <v>137</v>
      </c>
      <c r="K54" s="296">
        <v>3</v>
      </c>
      <c r="L54" s="296">
        <v>10</v>
      </c>
      <c r="M54" s="297">
        <v>6730000000</v>
      </c>
      <c r="N54" s="298">
        <v>0</v>
      </c>
      <c r="O54" s="299">
        <f>O55</f>
        <v>690300</v>
      </c>
      <c r="P54" s="352">
        <f t="shared" si="1"/>
        <v>410000</v>
      </c>
      <c r="Q54" s="352">
        <f t="shared" si="1"/>
        <v>410000</v>
      </c>
    </row>
    <row r="55" spans="1:17" ht="15" x14ac:dyDescent="0.25">
      <c r="A55" s="288"/>
      <c r="B55" s="289"/>
      <c r="C55" s="291"/>
      <c r="D55" s="355"/>
      <c r="E55" s="292" t="s">
        <v>268</v>
      </c>
      <c r="F55" s="293"/>
      <c r="G55" s="293"/>
      <c r="H55" s="293"/>
      <c r="I55" s="294"/>
      <c r="J55" s="295">
        <v>137</v>
      </c>
      <c r="K55" s="296">
        <v>3</v>
      </c>
      <c r="L55" s="296">
        <v>10</v>
      </c>
      <c r="M55" s="297">
        <v>6730095020</v>
      </c>
      <c r="N55" s="298">
        <v>0</v>
      </c>
      <c r="O55" s="299">
        <f>O56</f>
        <v>690300</v>
      </c>
      <c r="P55" s="352">
        <f t="shared" si="1"/>
        <v>410000</v>
      </c>
      <c r="Q55" s="352">
        <f t="shared" si="1"/>
        <v>410000</v>
      </c>
    </row>
    <row r="56" spans="1:17" ht="15" x14ac:dyDescent="0.25">
      <c r="A56" s="288"/>
      <c r="B56" s="289"/>
      <c r="C56" s="291"/>
      <c r="D56" s="303"/>
      <c r="E56" s="303"/>
      <c r="F56" s="304" t="s">
        <v>252</v>
      </c>
      <c r="G56" s="304"/>
      <c r="H56" s="304"/>
      <c r="I56" s="304"/>
      <c r="J56" s="295">
        <v>137</v>
      </c>
      <c r="K56" s="296">
        <v>3</v>
      </c>
      <c r="L56" s="296">
        <v>10</v>
      </c>
      <c r="M56" s="297">
        <v>6730095020</v>
      </c>
      <c r="N56" s="298" t="s">
        <v>253</v>
      </c>
      <c r="O56" s="299">
        <f>O57</f>
        <v>690300</v>
      </c>
      <c r="P56" s="352">
        <f>P57</f>
        <v>410000</v>
      </c>
      <c r="Q56" s="352">
        <f>Q57</f>
        <v>410000</v>
      </c>
    </row>
    <row r="57" spans="1:17" ht="15" x14ac:dyDescent="0.25">
      <c r="A57" s="288"/>
      <c r="B57" s="289"/>
      <c r="C57" s="291"/>
      <c r="D57" s="303"/>
      <c r="E57" s="303"/>
      <c r="F57" s="306" t="s">
        <v>295</v>
      </c>
      <c r="G57" s="306"/>
      <c r="H57" s="306"/>
      <c r="I57" s="306"/>
      <c r="J57" s="295">
        <v>137</v>
      </c>
      <c r="K57" s="296">
        <v>3</v>
      </c>
      <c r="L57" s="296">
        <v>10</v>
      </c>
      <c r="M57" s="297">
        <v>6730095020</v>
      </c>
      <c r="N57" s="351">
        <v>244</v>
      </c>
      <c r="O57" s="299">
        <v>690300</v>
      </c>
      <c r="P57" s="299">
        <v>410000</v>
      </c>
      <c r="Q57" s="299">
        <v>410000</v>
      </c>
    </row>
    <row r="58" spans="1:17" ht="15" x14ac:dyDescent="0.2">
      <c r="A58" s="288"/>
      <c r="B58" s="289"/>
      <c r="C58" s="291"/>
      <c r="D58" s="303"/>
      <c r="E58" s="303"/>
      <c r="F58" s="308" t="s">
        <v>197</v>
      </c>
      <c r="G58" s="309"/>
      <c r="H58" s="309"/>
      <c r="I58" s="310"/>
      <c r="J58" s="282">
        <v>137</v>
      </c>
      <c r="K58" s="283">
        <v>3</v>
      </c>
      <c r="L58" s="283">
        <v>14</v>
      </c>
      <c r="M58" s="284">
        <v>0</v>
      </c>
      <c r="N58" s="285">
        <v>0</v>
      </c>
      <c r="O58" s="286">
        <f>O60</f>
        <v>30000</v>
      </c>
      <c r="P58" s="286">
        <f>P60</f>
        <v>30000</v>
      </c>
      <c r="Q58" s="286">
        <f>Q60</f>
        <v>30000</v>
      </c>
    </row>
    <row r="59" spans="1:17" ht="15" x14ac:dyDescent="0.25">
      <c r="A59" s="288"/>
      <c r="B59" s="289"/>
      <c r="C59" s="291"/>
      <c r="D59" s="303"/>
      <c r="E59" s="303"/>
      <c r="F59" s="356" t="s">
        <v>291</v>
      </c>
      <c r="G59" s="357"/>
      <c r="H59" s="357"/>
      <c r="I59" s="358"/>
      <c r="J59" s="295">
        <v>137</v>
      </c>
      <c r="K59" s="296">
        <v>3</v>
      </c>
      <c r="L59" s="296">
        <v>14</v>
      </c>
      <c r="M59" s="297">
        <v>6000000000</v>
      </c>
      <c r="N59" s="298">
        <v>0</v>
      </c>
      <c r="O59" s="299">
        <f t="shared" ref="O59:Q62" si="2">O60</f>
        <v>30000</v>
      </c>
      <c r="P59" s="299">
        <f t="shared" si="2"/>
        <v>30000</v>
      </c>
      <c r="Q59" s="299">
        <f t="shared" si="2"/>
        <v>30000</v>
      </c>
    </row>
    <row r="60" spans="1:17" ht="15" x14ac:dyDescent="0.25">
      <c r="A60" s="288"/>
      <c r="B60" s="289"/>
      <c r="C60" s="291"/>
      <c r="D60" s="303"/>
      <c r="E60" s="303"/>
      <c r="F60" s="359" t="s">
        <v>269</v>
      </c>
      <c r="G60" s="360"/>
      <c r="H60" s="360"/>
      <c r="I60" s="361"/>
      <c r="J60" s="295">
        <v>137</v>
      </c>
      <c r="K60" s="296">
        <v>3</v>
      </c>
      <c r="L60" s="296">
        <v>14</v>
      </c>
      <c r="M60" s="297">
        <v>6740000000</v>
      </c>
      <c r="N60" s="298">
        <v>0</v>
      </c>
      <c r="O60" s="299">
        <f t="shared" si="2"/>
        <v>30000</v>
      </c>
      <c r="P60" s="299">
        <f t="shared" si="2"/>
        <v>30000</v>
      </c>
      <c r="Q60" s="299">
        <f t="shared" si="2"/>
        <v>30000</v>
      </c>
    </row>
    <row r="61" spans="1:17" ht="15" x14ac:dyDescent="0.25">
      <c r="A61" s="288"/>
      <c r="B61" s="289"/>
      <c r="C61" s="291"/>
      <c r="D61" s="303"/>
      <c r="E61" s="303"/>
      <c r="F61" s="359" t="s">
        <v>270</v>
      </c>
      <c r="G61" s="360"/>
      <c r="H61" s="360"/>
      <c r="I61" s="361"/>
      <c r="J61" s="295">
        <v>137</v>
      </c>
      <c r="K61" s="296">
        <v>3</v>
      </c>
      <c r="L61" s="296">
        <v>14</v>
      </c>
      <c r="M61" s="297">
        <v>6740020040</v>
      </c>
      <c r="N61" s="298">
        <v>0</v>
      </c>
      <c r="O61" s="299">
        <f t="shared" si="2"/>
        <v>30000</v>
      </c>
      <c r="P61" s="299">
        <f t="shared" si="2"/>
        <v>30000</v>
      </c>
      <c r="Q61" s="299">
        <f t="shared" si="2"/>
        <v>30000</v>
      </c>
    </row>
    <row r="62" spans="1:17" ht="15" x14ac:dyDescent="0.25">
      <c r="A62" s="288"/>
      <c r="B62" s="289"/>
      <c r="C62" s="291"/>
      <c r="D62" s="303"/>
      <c r="E62" s="303"/>
      <c r="F62" s="356" t="s">
        <v>271</v>
      </c>
      <c r="G62" s="362"/>
      <c r="H62" s="362"/>
      <c r="I62" s="363"/>
      <c r="J62" s="295">
        <v>137</v>
      </c>
      <c r="K62" s="296">
        <v>3</v>
      </c>
      <c r="L62" s="296">
        <v>14</v>
      </c>
      <c r="M62" s="297">
        <v>6740020040</v>
      </c>
      <c r="N62" s="298">
        <v>240</v>
      </c>
      <c r="O62" s="299">
        <f t="shared" si="2"/>
        <v>30000</v>
      </c>
      <c r="P62" s="299">
        <f t="shared" si="2"/>
        <v>30000</v>
      </c>
      <c r="Q62" s="299">
        <f t="shared" si="2"/>
        <v>30000</v>
      </c>
    </row>
    <row r="63" spans="1:17" ht="15" x14ac:dyDescent="0.25">
      <c r="A63" s="288"/>
      <c r="B63" s="289"/>
      <c r="C63" s="291"/>
      <c r="D63" s="303"/>
      <c r="E63" s="303"/>
      <c r="F63" s="356" t="s">
        <v>295</v>
      </c>
      <c r="G63" s="362"/>
      <c r="H63" s="362"/>
      <c r="I63" s="363"/>
      <c r="J63" s="295">
        <v>137</v>
      </c>
      <c r="K63" s="296">
        <v>3</v>
      </c>
      <c r="L63" s="296">
        <v>14</v>
      </c>
      <c r="M63" s="297">
        <v>6740020040</v>
      </c>
      <c r="N63" s="298">
        <v>244</v>
      </c>
      <c r="O63" s="299">
        <v>30000</v>
      </c>
      <c r="P63" s="299">
        <v>30000</v>
      </c>
      <c r="Q63" s="300">
        <v>30000</v>
      </c>
    </row>
    <row r="64" spans="1:17" ht="14.25" x14ac:dyDescent="0.2">
      <c r="A64" s="338" t="s">
        <v>272</v>
      </c>
      <c r="B64" s="339"/>
      <c r="C64" s="339"/>
      <c r="D64" s="339"/>
      <c r="E64" s="339"/>
      <c r="F64" s="339"/>
      <c r="G64" s="339"/>
      <c r="H64" s="339"/>
      <c r="I64" s="340"/>
      <c r="J64" s="282">
        <v>137</v>
      </c>
      <c r="K64" s="283">
        <v>4</v>
      </c>
      <c r="L64" s="283">
        <v>0</v>
      </c>
      <c r="M64" s="284">
        <v>0</v>
      </c>
      <c r="N64" s="285">
        <v>0</v>
      </c>
      <c r="O64" s="286">
        <f>O65</f>
        <v>1511500</v>
      </c>
      <c r="P64" s="286">
        <f>P65</f>
        <v>1299500</v>
      </c>
      <c r="Q64" s="286">
        <f>Q65</f>
        <v>1853400</v>
      </c>
    </row>
    <row r="65" spans="1:17" ht="14.25" x14ac:dyDescent="0.2">
      <c r="A65" s="288"/>
      <c r="B65" s="289"/>
      <c r="C65" s="341" t="s">
        <v>193</v>
      </c>
      <c r="D65" s="342"/>
      <c r="E65" s="342"/>
      <c r="F65" s="342"/>
      <c r="G65" s="342"/>
      <c r="H65" s="342"/>
      <c r="I65" s="343"/>
      <c r="J65" s="282">
        <v>137</v>
      </c>
      <c r="K65" s="283">
        <v>4</v>
      </c>
      <c r="L65" s="283">
        <v>9</v>
      </c>
      <c r="M65" s="284">
        <v>0</v>
      </c>
      <c r="N65" s="285">
        <v>0</v>
      </c>
      <c r="O65" s="286">
        <f>O67</f>
        <v>1511500</v>
      </c>
      <c r="P65" s="286">
        <f>P67</f>
        <v>1299500</v>
      </c>
      <c r="Q65" s="287">
        <f>Q67</f>
        <v>1853400</v>
      </c>
    </row>
    <row r="66" spans="1:17" ht="15" x14ac:dyDescent="0.25">
      <c r="A66" s="288"/>
      <c r="B66" s="289"/>
      <c r="C66" s="344"/>
      <c r="D66" s="292" t="s">
        <v>291</v>
      </c>
      <c r="E66" s="293"/>
      <c r="F66" s="293"/>
      <c r="G66" s="293"/>
      <c r="H66" s="293"/>
      <c r="I66" s="294"/>
      <c r="J66" s="295">
        <v>137</v>
      </c>
      <c r="K66" s="296">
        <v>4</v>
      </c>
      <c r="L66" s="296">
        <v>9</v>
      </c>
      <c r="M66" s="297">
        <v>6000000000</v>
      </c>
      <c r="N66" s="298">
        <v>0</v>
      </c>
      <c r="O66" s="299">
        <f>O67</f>
        <v>1511500</v>
      </c>
      <c r="P66" s="299">
        <f t="shared" ref="P66:Q68" si="3">P67</f>
        <v>1299500</v>
      </c>
      <c r="Q66" s="300">
        <f t="shared" si="3"/>
        <v>1853400</v>
      </c>
    </row>
    <row r="67" spans="1:17" ht="15" x14ac:dyDescent="0.25">
      <c r="A67" s="288"/>
      <c r="B67" s="289"/>
      <c r="C67" s="291"/>
      <c r="D67" s="292" t="s">
        <v>273</v>
      </c>
      <c r="E67" s="293"/>
      <c r="F67" s="293"/>
      <c r="G67" s="293"/>
      <c r="H67" s="293"/>
      <c r="I67" s="294"/>
      <c r="J67" s="295">
        <v>137</v>
      </c>
      <c r="K67" s="296">
        <v>4</v>
      </c>
      <c r="L67" s="296">
        <v>9</v>
      </c>
      <c r="M67" s="297">
        <v>6750000000</v>
      </c>
      <c r="N67" s="298">
        <v>0</v>
      </c>
      <c r="O67" s="299">
        <f>O68</f>
        <v>1511500</v>
      </c>
      <c r="P67" s="299">
        <f t="shared" si="3"/>
        <v>1299500</v>
      </c>
      <c r="Q67" s="300">
        <f t="shared" si="3"/>
        <v>1853400</v>
      </c>
    </row>
    <row r="68" spans="1:17" ht="15" x14ac:dyDescent="0.25">
      <c r="A68" s="288"/>
      <c r="B68" s="289"/>
      <c r="C68" s="291"/>
      <c r="D68" s="292" t="s">
        <v>274</v>
      </c>
      <c r="E68" s="293"/>
      <c r="F68" s="293"/>
      <c r="G68" s="293"/>
      <c r="H68" s="293"/>
      <c r="I68" s="294"/>
      <c r="J68" s="295">
        <v>137</v>
      </c>
      <c r="K68" s="296">
        <v>4</v>
      </c>
      <c r="L68" s="296">
        <v>9</v>
      </c>
      <c r="M68" s="297">
        <v>6750095280</v>
      </c>
      <c r="N68" s="298">
        <v>0</v>
      </c>
      <c r="O68" s="299">
        <f>O69</f>
        <v>1511500</v>
      </c>
      <c r="P68" s="299">
        <f t="shared" si="3"/>
        <v>1299500</v>
      </c>
      <c r="Q68" s="300">
        <f t="shared" si="3"/>
        <v>1853400</v>
      </c>
    </row>
    <row r="69" spans="1:17" ht="15" x14ac:dyDescent="0.25">
      <c r="A69" s="288"/>
      <c r="B69" s="289"/>
      <c r="C69" s="291"/>
      <c r="D69" s="303"/>
      <c r="E69" s="303"/>
      <c r="F69" s="304" t="s">
        <v>252</v>
      </c>
      <c r="G69" s="304"/>
      <c r="H69" s="304"/>
      <c r="I69" s="304"/>
      <c r="J69" s="295">
        <v>137</v>
      </c>
      <c r="K69" s="296">
        <v>4</v>
      </c>
      <c r="L69" s="296">
        <v>9</v>
      </c>
      <c r="M69" s="297">
        <v>6750095280</v>
      </c>
      <c r="N69" s="298" t="s">
        <v>253</v>
      </c>
      <c r="O69" s="299">
        <f>O70</f>
        <v>1511500</v>
      </c>
      <c r="P69" s="299">
        <f>P70</f>
        <v>1299500</v>
      </c>
      <c r="Q69" s="300">
        <f>Q70</f>
        <v>1853400</v>
      </c>
    </row>
    <row r="70" spans="1:17" ht="15" x14ac:dyDescent="0.25">
      <c r="A70" s="288"/>
      <c r="B70" s="289"/>
      <c r="C70" s="291"/>
      <c r="D70" s="303"/>
      <c r="E70" s="306" t="s">
        <v>295</v>
      </c>
      <c r="F70" s="306"/>
      <c r="G70" s="306"/>
      <c r="H70" s="306"/>
      <c r="I70" s="306"/>
      <c r="J70" s="295">
        <v>137</v>
      </c>
      <c r="K70" s="296">
        <v>4</v>
      </c>
      <c r="L70" s="296">
        <v>9</v>
      </c>
      <c r="M70" s="297">
        <v>6750095280</v>
      </c>
      <c r="N70" s="298">
        <v>244</v>
      </c>
      <c r="O70" s="299">
        <v>1511500</v>
      </c>
      <c r="P70" s="299">
        <v>1299500</v>
      </c>
      <c r="Q70" s="300">
        <v>1853400</v>
      </c>
    </row>
    <row r="71" spans="1:17" ht="14.25" x14ac:dyDescent="0.2">
      <c r="A71" s="338" t="s">
        <v>275</v>
      </c>
      <c r="B71" s="339"/>
      <c r="C71" s="339"/>
      <c r="D71" s="339"/>
      <c r="E71" s="339"/>
      <c r="F71" s="339"/>
      <c r="G71" s="339"/>
      <c r="H71" s="339"/>
      <c r="I71" s="340"/>
      <c r="J71" s="282">
        <v>137</v>
      </c>
      <c r="K71" s="283">
        <v>5</v>
      </c>
      <c r="L71" s="283">
        <v>0</v>
      </c>
      <c r="M71" s="284">
        <v>0</v>
      </c>
      <c r="N71" s="285">
        <v>0</v>
      </c>
      <c r="O71" s="286">
        <f>O72</f>
        <v>3006812.03</v>
      </c>
      <c r="P71" s="286">
        <f>P72</f>
        <v>3650977</v>
      </c>
      <c r="Q71" s="287">
        <f>Q72</f>
        <v>3720657</v>
      </c>
    </row>
    <row r="72" spans="1:17" ht="14.25" x14ac:dyDescent="0.2">
      <c r="A72" s="288"/>
      <c r="B72" s="289"/>
      <c r="C72" s="341" t="s">
        <v>183</v>
      </c>
      <c r="D72" s="342"/>
      <c r="E72" s="342"/>
      <c r="F72" s="342"/>
      <c r="G72" s="342"/>
      <c r="H72" s="342"/>
      <c r="I72" s="343"/>
      <c r="J72" s="282">
        <v>137</v>
      </c>
      <c r="K72" s="283">
        <v>5</v>
      </c>
      <c r="L72" s="283">
        <v>3</v>
      </c>
      <c r="M72" s="284">
        <v>0</v>
      </c>
      <c r="N72" s="285">
        <v>0</v>
      </c>
      <c r="O72" s="286">
        <f t="shared" ref="O72:Q73" si="4">O74</f>
        <v>3006812.03</v>
      </c>
      <c r="P72" s="286">
        <f t="shared" si="4"/>
        <v>3650977</v>
      </c>
      <c r="Q72" s="287">
        <f t="shared" si="4"/>
        <v>3720657</v>
      </c>
    </row>
    <row r="73" spans="1:17" ht="15" x14ac:dyDescent="0.25">
      <c r="A73" s="288"/>
      <c r="B73" s="289"/>
      <c r="C73" s="344"/>
      <c r="D73" s="292" t="s">
        <v>291</v>
      </c>
      <c r="E73" s="293"/>
      <c r="F73" s="293"/>
      <c r="G73" s="293"/>
      <c r="H73" s="293"/>
      <c r="I73" s="294"/>
      <c r="J73" s="295">
        <v>137</v>
      </c>
      <c r="K73" s="296">
        <v>5</v>
      </c>
      <c r="L73" s="296">
        <v>3</v>
      </c>
      <c r="M73" s="364">
        <v>0</v>
      </c>
      <c r="N73" s="298">
        <v>0</v>
      </c>
      <c r="O73" s="299">
        <f t="shared" si="4"/>
        <v>3006812.03</v>
      </c>
      <c r="P73" s="299">
        <f t="shared" si="4"/>
        <v>3650977</v>
      </c>
      <c r="Q73" s="300">
        <f t="shared" si="4"/>
        <v>3720657</v>
      </c>
    </row>
    <row r="74" spans="1:17" ht="15" x14ac:dyDescent="0.25">
      <c r="A74" s="288"/>
      <c r="B74" s="289"/>
      <c r="C74" s="291"/>
      <c r="D74" s="292" t="s">
        <v>276</v>
      </c>
      <c r="E74" s="293"/>
      <c r="F74" s="293"/>
      <c r="G74" s="293"/>
      <c r="H74" s="293"/>
      <c r="I74" s="294"/>
      <c r="J74" s="295">
        <v>137</v>
      </c>
      <c r="K74" s="296">
        <v>5</v>
      </c>
      <c r="L74" s="296">
        <v>3</v>
      </c>
      <c r="M74" s="297">
        <v>6760000000</v>
      </c>
      <c r="N74" s="298">
        <v>0</v>
      </c>
      <c r="O74" s="299">
        <f t="shared" ref="O74:Q76" si="5">O75</f>
        <v>3006812.03</v>
      </c>
      <c r="P74" s="299">
        <f t="shared" si="5"/>
        <v>3650977</v>
      </c>
      <c r="Q74" s="300">
        <f t="shared" si="5"/>
        <v>3720657</v>
      </c>
    </row>
    <row r="75" spans="1:17" ht="15" x14ac:dyDescent="0.25">
      <c r="A75" s="288"/>
      <c r="B75" s="289"/>
      <c r="C75" s="291"/>
      <c r="D75" s="365"/>
      <c r="E75" s="292" t="s">
        <v>277</v>
      </c>
      <c r="F75" s="293"/>
      <c r="G75" s="293"/>
      <c r="H75" s="293"/>
      <c r="I75" s="294"/>
      <c r="J75" s="295">
        <v>137</v>
      </c>
      <c r="K75" s="296">
        <v>5</v>
      </c>
      <c r="L75" s="296">
        <v>3</v>
      </c>
      <c r="M75" s="297">
        <v>6760095310</v>
      </c>
      <c r="N75" s="298">
        <v>0</v>
      </c>
      <c r="O75" s="299">
        <f t="shared" si="5"/>
        <v>3006812.03</v>
      </c>
      <c r="P75" s="299">
        <f t="shared" si="5"/>
        <v>3650977</v>
      </c>
      <c r="Q75" s="300">
        <f t="shared" si="5"/>
        <v>3720657</v>
      </c>
    </row>
    <row r="76" spans="1:17" ht="15" x14ac:dyDescent="0.25">
      <c r="A76" s="288"/>
      <c r="B76" s="289"/>
      <c r="C76" s="291"/>
      <c r="D76" s="303"/>
      <c r="E76" s="303"/>
      <c r="F76" s="304" t="s">
        <v>252</v>
      </c>
      <c r="G76" s="304"/>
      <c r="H76" s="304"/>
      <c r="I76" s="304"/>
      <c r="J76" s="295">
        <v>137</v>
      </c>
      <c r="K76" s="296">
        <v>5</v>
      </c>
      <c r="L76" s="296">
        <v>3</v>
      </c>
      <c r="M76" s="297">
        <v>6760095310</v>
      </c>
      <c r="N76" s="298" t="s">
        <v>253</v>
      </c>
      <c r="O76" s="299">
        <f t="shared" si="5"/>
        <v>3006812.03</v>
      </c>
      <c r="P76" s="299">
        <f t="shared" si="5"/>
        <v>3650977</v>
      </c>
      <c r="Q76" s="300">
        <f t="shared" si="5"/>
        <v>3720657</v>
      </c>
    </row>
    <row r="77" spans="1:17" ht="15" x14ac:dyDescent="0.25">
      <c r="A77" s="288"/>
      <c r="B77" s="289"/>
      <c r="C77" s="291"/>
      <c r="D77" s="303"/>
      <c r="E77" s="303"/>
      <c r="F77" s="306" t="s">
        <v>295</v>
      </c>
      <c r="G77" s="306"/>
      <c r="H77" s="306"/>
      <c r="I77" s="306"/>
      <c r="J77" s="295">
        <v>137</v>
      </c>
      <c r="K77" s="296">
        <v>5</v>
      </c>
      <c r="L77" s="296">
        <v>3</v>
      </c>
      <c r="M77" s="297">
        <v>6760095310</v>
      </c>
      <c r="N77" s="298">
        <v>244</v>
      </c>
      <c r="O77" s="299">
        <v>3006812.03</v>
      </c>
      <c r="P77" s="299">
        <v>3650977</v>
      </c>
      <c r="Q77" s="300">
        <v>3720657</v>
      </c>
    </row>
    <row r="78" spans="1:17" ht="14.25" x14ac:dyDescent="0.2">
      <c r="A78" s="366" t="s">
        <v>278</v>
      </c>
      <c r="B78" s="367"/>
      <c r="C78" s="367"/>
      <c r="D78" s="367"/>
      <c r="E78" s="367"/>
      <c r="F78" s="367"/>
      <c r="G78" s="367"/>
      <c r="H78" s="367"/>
      <c r="I78" s="368"/>
      <c r="J78" s="369">
        <v>137</v>
      </c>
      <c r="K78" s="370">
        <v>8</v>
      </c>
      <c r="L78" s="370">
        <v>0</v>
      </c>
      <c r="M78" s="371">
        <v>0</v>
      </c>
      <c r="N78" s="372">
        <v>0</v>
      </c>
      <c r="O78" s="286">
        <f>O79</f>
        <v>2464086</v>
      </c>
      <c r="P78" s="354">
        <f>P79</f>
        <v>2469100</v>
      </c>
      <c r="Q78" s="373">
        <f>Q79</f>
        <v>2479100</v>
      </c>
    </row>
    <row r="79" spans="1:17" ht="14.25" x14ac:dyDescent="0.2">
      <c r="A79" s="374"/>
      <c r="B79" s="375"/>
      <c r="C79" s="376" t="s">
        <v>179</v>
      </c>
      <c r="D79" s="377"/>
      <c r="E79" s="377"/>
      <c r="F79" s="377"/>
      <c r="G79" s="377"/>
      <c r="H79" s="377"/>
      <c r="I79" s="378"/>
      <c r="J79" s="369">
        <v>137</v>
      </c>
      <c r="K79" s="370">
        <v>8</v>
      </c>
      <c r="L79" s="370">
        <v>1</v>
      </c>
      <c r="M79" s="371">
        <v>0</v>
      </c>
      <c r="N79" s="372">
        <v>0</v>
      </c>
      <c r="O79" s="286">
        <f>O82</f>
        <v>2464086</v>
      </c>
      <c r="P79" s="354">
        <f>P82</f>
        <v>2469100</v>
      </c>
      <c r="Q79" s="373">
        <f>Q82</f>
        <v>2479100</v>
      </c>
    </row>
    <row r="80" spans="1:17" ht="15" x14ac:dyDescent="0.25">
      <c r="A80" s="374"/>
      <c r="B80" s="375"/>
      <c r="C80" s="379"/>
      <c r="D80" s="292" t="s">
        <v>291</v>
      </c>
      <c r="E80" s="293"/>
      <c r="F80" s="293"/>
      <c r="G80" s="293"/>
      <c r="H80" s="293"/>
      <c r="I80" s="294"/>
      <c r="J80" s="295">
        <v>137</v>
      </c>
      <c r="K80" s="296">
        <v>8</v>
      </c>
      <c r="L80" s="296">
        <v>1</v>
      </c>
      <c r="M80" s="297">
        <v>6000000000</v>
      </c>
      <c r="N80" s="298">
        <v>0</v>
      </c>
      <c r="O80" s="299">
        <f t="shared" ref="O80:Q81" si="6">O81</f>
        <v>2464086</v>
      </c>
      <c r="P80" s="299">
        <f t="shared" si="6"/>
        <v>2469100</v>
      </c>
      <c r="Q80" s="300">
        <f t="shared" si="6"/>
        <v>2479100</v>
      </c>
    </row>
    <row r="81" spans="1:17" ht="15" x14ac:dyDescent="0.25">
      <c r="A81" s="288"/>
      <c r="B81" s="289"/>
      <c r="C81" s="291"/>
      <c r="D81" s="292" t="s">
        <v>279</v>
      </c>
      <c r="E81" s="293"/>
      <c r="F81" s="293"/>
      <c r="G81" s="293"/>
      <c r="H81" s="293"/>
      <c r="I81" s="294"/>
      <c r="J81" s="295">
        <v>137</v>
      </c>
      <c r="K81" s="296">
        <v>8</v>
      </c>
      <c r="L81" s="296">
        <v>1</v>
      </c>
      <c r="M81" s="297">
        <v>6770000000</v>
      </c>
      <c r="N81" s="298">
        <v>0</v>
      </c>
      <c r="O81" s="299">
        <f t="shared" si="6"/>
        <v>2464086</v>
      </c>
      <c r="P81" s="299">
        <f t="shared" si="6"/>
        <v>2469100</v>
      </c>
      <c r="Q81" s="300">
        <f t="shared" si="6"/>
        <v>2479100</v>
      </c>
    </row>
    <row r="82" spans="1:17" ht="15" x14ac:dyDescent="0.25">
      <c r="A82" s="288"/>
      <c r="B82" s="289"/>
      <c r="C82" s="291"/>
      <c r="D82" s="365"/>
      <c r="E82" s="292" t="s">
        <v>281</v>
      </c>
      <c r="F82" s="293"/>
      <c r="G82" s="293"/>
      <c r="H82" s="293"/>
      <c r="I82" s="294"/>
      <c r="J82" s="295">
        <v>137</v>
      </c>
      <c r="K82" s="296">
        <v>8</v>
      </c>
      <c r="L82" s="296">
        <v>1</v>
      </c>
      <c r="M82" s="297">
        <v>6770095220</v>
      </c>
      <c r="N82" s="298">
        <v>0</v>
      </c>
      <c r="O82" s="299">
        <f>O83+O85</f>
        <v>2464086</v>
      </c>
      <c r="P82" s="299">
        <f>P85+P83</f>
        <v>2469100</v>
      </c>
      <c r="Q82" s="300">
        <f>Q85+Q83</f>
        <v>2479100</v>
      </c>
    </row>
    <row r="83" spans="1:17" ht="15" x14ac:dyDescent="0.25">
      <c r="A83" s="288"/>
      <c r="B83" s="289"/>
      <c r="C83" s="291"/>
      <c r="D83" s="303"/>
      <c r="E83" s="303"/>
      <c r="F83" s="356" t="s">
        <v>252</v>
      </c>
      <c r="G83" s="362"/>
      <c r="H83" s="362"/>
      <c r="I83" s="363"/>
      <c r="J83" s="295">
        <v>137</v>
      </c>
      <c r="K83" s="296">
        <v>8</v>
      </c>
      <c r="L83" s="296">
        <v>1</v>
      </c>
      <c r="M83" s="297">
        <v>6770095220</v>
      </c>
      <c r="N83" s="298">
        <v>240</v>
      </c>
      <c r="O83" s="299">
        <f>O84</f>
        <v>654986</v>
      </c>
      <c r="P83" s="299">
        <f>P84</f>
        <v>660000</v>
      </c>
      <c r="Q83" s="299">
        <f>Q84</f>
        <v>670000</v>
      </c>
    </row>
    <row r="84" spans="1:17" ht="15" x14ac:dyDescent="0.25">
      <c r="A84" s="288"/>
      <c r="B84" s="289"/>
      <c r="C84" s="291"/>
      <c r="D84" s="303"/>
      <c r="E84" s="303"/>
      <c r="F84" s="380" t="s">
        <v>295</v>
      </c>
      <c r="G84" s="380"/>
      <c r="H84" s="380"/>
      <c r="I84" s="380"/>
      <c r="J84" s="349">
        <v>137</v>
      </c>
      <c r="K84" s="350">
        <v>8</v>
      </c>
      <c r="L84" s="350">
        <v>1</v>
      </c>
      <c r="M84" s="297">
        <v>6770095220</v>
      </c>
      <c r="N84" s="351">
        <v>244</v>
      </c>
      <c r="O84" s="299">
        <v>654986</v>
      </c>
      <c r="P84" s="352">
        <v>660000</v>
      </c>
      <c r="Q84" s="353">
        <v>670000</v>
      </c>
    </row>
    <row r="85" spans="1:17" ht="15" x14ac:dyDescent="0.25">
      <c r="A85" s="288"/>
      <c r="B85" s="289"/>
      <c r="C85" s="291"/>
      <c r="D85" s="303"/>
      <c r="E85" s="303"/>
      <c r="F85" s="304" t="s">
        <v>305</v>
      </c>
      <c r="G85" s="304"/>
      <c r="H85" s="304"/>
      <c r="I85" s="304"/>
      <c r="J85" s="295">
        <v>137</v>
      </c>
      <c r="K85" s="296">
        <v>8</v>
      </c>
      <c r="L85" s="296">
        <v>1</v>
      </c>
      <c r="M85" s="297">
        <v>6770075080</v>
      </c>
      <c r="N85" s="298">
        <v>0</v>
      </c>
      <c r="O85" s="299">
        <f>O86</f>
        <v>1809100</v>
      </c>
      <c r="P85" s="299">
        <f>P86</f>
        <v>1809100</v>
      </c>
      <c r="Q85" s="299">
        <f>Q86</f>
        <v>1809100</v>
      </c>
    </row>
    <row r="86" spans="1:17" ht="15" x14ac:dyDescent="0.25">
      <c r="A86" s="381"/>
      <c r="B86" s="382"/>
      <c r="C86" s="383"/>
      <c r="D86" s="384"/>
      <c r="E86" s="384"/>
      <c r="F86" s="327" t="s">
        <v>56</v>
      </c>
      <c r="G86" s="385"/>
      <c r="H86" s="385"/>
      <c r="I86" s="386"/>
      <c r="J86" s="295">
        <v>137</v>
      </c>
      <c r="K86" s="296">
        <v>8</v>
      </c>
      <c r="L86" s="296">
        <v>1</v>
      </c>
      <c r="M86" s="297">
        <v>6770075080</v>
      </c>
      <c r="N86" s="298">
        <v>540</v>
      </c>
      <c r="O86" s="299">
        <v>1809100</v>
      </c>
      <c r="P86" s="299">
        <v>1809100</v>
      </c>
      <c r="Q86" s="299">
        <v>1809100</v>
      </c>
    </row>
    <row r="87" spans="1:17" ht="14.25" x14ac:dyDescent="0.2">
      <c r="A87" s="387" t="s">
        <v>177</v>
      </c>
      <c r="B87" s="388"/>
      <c r="C87" s="388"/>
      <c r="D87" s="388"/>
      <c r="E87" s="388"/>
      <c r="F87" s="388"/>
      <c r="G87" s="388"/>
      <c r="H87" s="388"/>
      <c r="I87" s="389"/>
      <c r="J87" s="282">
        <v>137</v>
      </c>
      <c r="K87" s="283">
        <v>10</v>
      </c>
      <c r="L87" s="283">
        <v>0</v>
      </c>
      <c r="M87" s="284">
        <v>0</v>
      </c>
      <c r="N87" s="285">
        <v>0</v>
      </c>
      <c r="O87" s="286">
        <f>O90</f>
        <v>267500</v>
      </c>
      <c r="P87" s="286">
        <f>P88</f>
        <v>267500</v>
      </c>
      <c r="Q87" s="287">
        <f>Q88</f>
        <v>267500</v>
      </c>
    </row>
    <row r="88" spans="1:17" ht="14.25" x14ac:dyDescent="0.2">
      <c r="A88" s="390"/>
      <c r="B88" s="391"/>
      <c r="C88" s="391"/>
      <c r="D88" s="391"/>
      <c r="E88" s="391"/>
      <c r="F88" s="388" t="s">
        <v>175</v>
      </c>
      <c r="G88" s="392"/>
      <c r="H88" s="392"/>
      <c r="I88" s="393"/>
      <c r="J88" s="282">
        <v>137</v>
      </c>
      <c r="K88" s="283">
        <v>10</v>
      </c>
      <c r="L88" s="283">
        <v>1</v>
      </c>
      <c r="M88" s="284">
        <v>0</v>
      </c>
      <c r="N88" s="285">
        <v>0</v>
      </c>
      <c r="O88" s="286">
        <f>O93</f>
        <v>267500</v>
      </c>
      <c r="P88" s="286">
        <f>P93</f>
        <v>267500</v>
      </c>
      <c r="Q88" s="287">
        <f>Q93</f>
        <v>267500</v>
      </c>
    </row>
    <row r="89" spans="1:17" ht="15" x14ac:dyDescent="0.25">
      <c r="A89" s="390"/>
      <c r="B89" s="391"/>
      <c r="C89" s="391"/>
      <c r="D89" s="391"/>
      <c r="E89" s="391"/>
      <c r="F89" s="394" t="s">
        <v>291</v>
      </c>
      <c r="G89" s="395"/>
      <c r="H89" s="395"/>
      <c r="I89" s="396"/>
      <c r="J89" s="295">
        <v>137</v>
      </c>
      <c r="K89" s="296">
        <v>10</v>
      </c>
      <c r="L89" s="296">
        <v>1</v>
      </c>
      <c r="M89" s="364">
        <v>600000000</v>
      </c>
      <c r="N89" s="298">
        <v>0</v>
      </c>
      <c r="O89" s="299">
        <f t="shared" ref="O89:Q90" si="7">O92</f>
        <v>267500</v>
      </c>
      <c r="P89" s="299">
        <f t="shared" si="7"/>
        <v>267500</v>
      </c>
      <c r="Q89" s="300">
        <f t="shared" si="7"/>
        <v>267500</v>
      </c>
    </row>
    <row r="90" spans="1:17" ht="15" x14ac:dyDescent="0.25">
      <c r="A90" s="390"/>
      <c r="B90" s="391"/>
      <c r="C90" s="391"/>
      <c r="D90" s="391"/>
      <c r="E90" s="391"/>
      <c r="F90" s="394" t="s">
        <v>306</v>
      </c>
      <c r="G90" s="397"/>
      <c r="H90" s="397"/>
      <c r="I90" s="398"/>
      <c r="J90" s="295">
        <v>137</v>
      </c>
      <c r="K90" s="296">
        <v>10</v>
      </c>
      <c r="L90" s="296">
        <v>1</v>
      </c>
      <c r="M90" s="364">
        <v>671000000</v>
      </c>
      <c r="N90" s="298">
        <v>0</v>
      </c>
      <c r="O90" s="299">
        <f t="shared" si="7"/>
        <v>267500</v>
      </c>
      <c r="P90" s="299">
        <f t="shared" si="7"/>
        <v>267500</v>
      </c>
      <c r="Q90" s="300">
        <f t="shared" si="7"/>
        <v>267500</v>
      </c>
    </row>
    <row r="91" spans="1:17" ht="15" x14ac:dyDescent="0.25">
      <c r="A91" s="390"/>
      <c r="B91" s="391"/>
      <c r="C91" s="399"/>
      <c r="D91" s="394" t="s">
        <v>307</v>
      </c>
      <c r="E91" s="397"/>
      <c r="F91" s="397"/>
      <c r="G91" s="397"/>
      <c r="H91" s="397"/>
      <c r="I91" s="398"/>
      <c r="J91" s="295">
        <v>137</v>
      </c>
      <c r="K91" s="296">
        <v>10</v>
      </c>
      <c r="L91" s="296">
        <v>1</v>
      </c>
      <c r="M91" s="364">
        <v>6710025050</v>
      </c>
      <c r="N91" s="298">
        <v>0</v>
      </c>
      <c r="O91" s="299">
        <f>O93</f>
        <v>267500</v>
      </c>
      <c r="P91" s="299">
        <f>P93</f>
        <v>267500</v>
      </c>
      <c r="Q91" s="300">
        <f>Q93</f>
        <v>267500</v>
      </c>
    </row>
    <row r="92" spans="1:17" ht="15" x14ac:dyDescent="0.25">
      <c r="A92" s="390"/>
      <c r="B92" s="391"/>
      <c r="C92" s="399"/>
      <c r="D92" s="399"/>
      <c r="E92" s="397" t="s">
        <v>284</v>
      </c>
      <c r="F92" s="397"/>
      <c r="G92" s="397"/>
      <c r="H92" s="397"/>
      <c r="I92" s="398"/>
      <c r="J92" s="295">
        <v>137</v>
      </c>
      <c r="K92" s="296">
        <v>10</v>
      </c>
      <c r="L92" s="296">
        <v>1</v>
      </c>
      <c r="M92" s="364">
        <v>6710025050</v>
      </c>
      <c r="N92" s="298">
        <v>310</v>
      </c>
      <c r="O92" s="299">
        <f>O93</f>
        <v>267500</v>
      </c>
      <c r="P92" s="299">
        <f>P93</f>
        <v>267500</v>
      </c>
      <c r="Q92" s="300">
        <f>Q93</f>
        <v>267500</v>
      </c>
    </row>
    <row r="93" spans="1:17" ht="15" x14ac:dyDescent="0.25">
      <c r="A93" s="390"/>
      <c r="B93" s="391"/>
      <c r="C93" s="391"/>
      <c r="D93" s="394" t="s">
        <v>308</v>
      </c>
      <c r="E93" s="397"/>
      <c r="F93" s="397"/>
      <c r="G93" s="397"/>
      <c r="H93" s="397"/>
      <c r="I93" s="398"/>
      <c r="J93" s="295">
        <v>137</v>
      </c>
      <c r="K93" s="296">
        <v>10</v>
      </c>
      <c r="L93" s="296">
        <v>1</v>
      </c>
      <c r="M93" s="364">
        <v>6710025050</v>
      </c>
      <c r="N93" s="298">
        <v>312</v>
      </c>
      <c r="O93" s="299">
        <v>267500</v>
      </c>
      <c r="P93" s="299">
        <v>267500</v>
      </c>
      <c r="Q93" s="300">
        <v>267500</v>
      </c>
    </row>
    <row r="94" spans="1:17" ht="15.75" thickBot="1" x14ac:dyDescent="0.3">
      <c r="A94" s="400"/>
      <c r="B94" s="401" t="s">
        <v>309</v>
      </c>
      <c r="C94" s="402"/>
      <c r="D94" s="402"/>
      <c r="E94" s="402"/>
      <c r="F94" s="402"/>
      <c r="G94" s="402"/>
      <c r="H94" s="402"/>
      <c r="I94" s="403"/>
      <c r="J94" s="404"/>
      <c r="K94" s="404"/>
      <c r="L94" s="404"/>
      <c r="M94" s="405"/>
      <c r="N94" s="405"/>
      <c r="O94" s="406">
        <f>O87+O78+O71+O64+O51+O41+O9</f>
        <v>12804314</v>
      </c>
      <c r="P94" s="406">
        <f>P9+P41+P51+P64+P71+P78+P87</f>
        <v>12235200</v>
      </c>
      <c r="Q94" s="406">
        <f>Q9+Q41+Q51+Q64+Q71+Q78+Q87</f>
        <v>12536800</v>
      </c>
    </row>
  </sheetData>
  <mergeCells count="89">
    <mergeCell ref="F90:I90"/>
    <mergeCell ref="D91:I91"/>
    <mergeCell ref="E92:I92"/>
    <mergeCell ref="D93:I93"/>
    <mergeCell ref="B94:I94"/>
    <mergeCell ref="F84:I84"/>
    <mergeCell ref="F85:I85"/>
    <mergeCell ref="F86:I86"/>
    <mergeCell ref="A87:I87"/>
    <mergeCell ref="F88:I88"/>
    <mergeCell ref="F89:I89"/>
    <mergeCell ref="A78:I78"/>
    <mergeCell ref="C79:I79"/>
    <mergeCell ref="D80:I80"/>
    <mergeCell ref="D81:I81"/>
    <mergeCell ref="E82:I82"/>
    <mergeCell ref="F83:I83"/>
    <mergeCell ref="C72:I72"/>
    <mergeCell ref="D73:I73"/>
    <mergeCell ref="D74:I74"/>
    <mergeCell ref="E75:I75"/>
    <mergeCell ref="F76:I76"/>
    <mergeCell ref="F77:I77"/>
    <mergeCell ref="D66:I66"/>
    <mergeCell ref="D67:I67"/>
    <mergeCell ref="D68:I68"/>
    <mergeCell ref="F69:I69"/>
    <mergeCell ref="E70:I70"/>
    <mergeCell ref="A71:I71"/>
    <mergeCell ref="F60:I60"/>
    <mergeCell ref="F61:I61"/>
    <mergeCell ref="F62:I62"/>
    <mergeCell ref="F63:I63"/>
    <mergeCell ref="A64:I64"/>
    <mergeCell ref="C65:I65"/>
    <mergeCell ref="D54:I54"/>
    <mergeCell ref="E55:I55"/>
    <mergeCell ref="F56:I56"/>
    <mergeCell ref="F57:I57"/>
    <mergeCell ref="F58:I58"/>
    <mergeCell ref="F59:I59"/>
    <mergeCell ref="F48:I48"/>
    <mergeCell ref="F49:I49"/>
    <mergeCell ref="F50:I50"/>
    <mergeCell ref="A51:I51"/>
    <mergeCell ref="C52:I52"/>
    <mergeCell ref="D53:I53"/>
    <mergeCell ref="C42:I42"/>
    <mergeCell ref="D43:I43"/>
    <mergeCell ref="D44:I44"/>
    <mergeCell ref="F45:I45"/>
    <mergeCell ref="F46:I46"/>
    <mergeCell ref="F47:I47"/>
    <mergeCell ref="F36:I36"/>
    <mergeCell ref="F37:I37"/>
    <mergeCell ref="F38:I38"/>
    <mergeCell ref="F39:I39"/>
    <mergeCell ref="F40:I40"/>
    <mergeCell ref="A41:I41"/>
    <mergeCell ref="D30:I30"/>
    <mergeCell ref="F31:I31"/>
    <mergeCell ref="F32:I32"/>
    <mergeCell ref="F33:I33"/>
    <mergeCell ref="F34:I34"/>
    <mergeCell ref="D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F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Прил5</vt:lpstr>
      <vt:lpstr>Прил6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2017-11-29T09:00:37Z</cp:lastPrinted>
  <dcterms:created xsi:type="dcterms:W3CDTF">2010-12-16T03:42:04Z</dcterms:created>
  <dcterms:modified xsi:type="dcterms:W3CDTF">2019-09-16T03:29:16Z</dcterms:modified>
</cp:coreProperties>
</file>