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ЗФ" sheetId="1" r:id="rId1"/>
  </sheets>
  <calcPr calcId="152511" refMode="R1C1"/>
</workbook>
</file>

<file path=xl/calcChain.xml><?xml version="1.0" encoding="utf-8"?>
<calcChain xmlns="http://schemas.openxmlformats.org/spreadsheetml/2006/main">
  <c r="F77" i="1" l="1"/>
  <c r="D119" i="1"/>
  <c r="E70" i="1"/>
  <c r="E74" i="1"/>
  <c r="E56" i="1"/>
  <c r="D74" i="1"/>
  <c r="F14" i="1"/>
  <c r="F15" i="1"/>
  <c r="F16" i="1"/>
  <c r="D99" i="1"/>
  <c r="D52" i="1"/>
  <c r="D11" i="1" s="1"/>
  <c r="D70" i="1"/>
  <c r="A79" i="1"/>
  <c r="A80" i="1"/>
  <c r="A81" i="1"/>
  <c r="A82" i="1"/>
  <c r="A84" i="1" s="1"/>
  <c r="A85" i="1" s="1"/>
  <c r="A86" i="1" s="1"/>
  <c r="A87" i="1" s="1"/>
  <c r="A88" i="1" s="1"/>
  <c r="A89" i="1" s="1"/>
  <c r="A90" i="1" s="1"/>
  <c r="A91" i="1" s="1"/>
  <c r="A93" i="1"/>
  <c r="A70" i="1"/>
  <c r="A72" i="1"/>
  <c r="A73" i="1"/>
  <c r="A74" i="1" s="1"/>
  <c r="A56" i="1"/>
  <c r="A57" i="1"/>
  <c r="A59" i="1"/>
  <c r="A12" i="1"/>
  <c r="A13" i="1"/>
  <c r="A15" i="1"/>
  <c r="A21" i="1"/>
  <c r="A22" i="1" s="1"/>
  <c r="A23" i="1" s="1"/>
  <c r="A26" i="1"/>
  <c r="A27" i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4" i="1" s="1"/>
  <c r="F68" i="1"/>
  <c r="F66" i="1"/>
  <c r="F65" i="1"/>
  <c r="F64" i="1"/>
  <c r="F62" i="1"/>
  <c r="F61" i="1"/>
  <c r="F177" i="1"/>
  <c r="F178" i="1"/>
  <c r="F115" i="1"/>
  <c r="F168" i="1"/>
  <c r="E164" i="1"/>
  <c r="D164" i="1"/>
  <c r="F164" i="1" s="1"/>
  <c r="E113" i="1"/>
  <c r="D113" i="1"/>
  <c r="F113" i="1"/>
  <c r="F174" i="1"/>
  <c r="F173" i="1"/>
  <c r="F172" i="1"/>
  <c r="F171" i="1"/>
  <c r="D170" i="1"/>
  <c r="F170" i="1" s="1"/>
  <c r="E170" i="1"/>
  <c r="F169" i="1"/>
  <c r="F167" i="1"/>
  <c r="F166" i="1"/>
  <c r="F165" i="1"/>
  <c r="D136" i="1"/>
  <c r="E99" i="1"/>
  <c r="F99" i="1" s="1"/>
  <c r="F119" i="1"/>
  <c r="E136" i="1"/>
  <c r="E145" i="1"/>
  <c r="D145" i="1"/>
  <c r="F145" i="1" s="1"/>
  <c r="E149" i="1"/>
  <c r="E158" i="1"/>
  <c r="E175" i="1"/>
  <c r="E110" i="1"/>
  <c r="D110" i="1"/>
  <c r="F110" i="1"/>
  <c r="F130" i="1"/>
  <c r="D149" i="1"/>
  <c r="F149" i="1" s="1"/>
  <c r="D158" i="1"/>
  <c r="D175" i="1"/>
  <c r="F175" i="1" s="1"/>
  <c r="F176" i="1"/>
  <c r="F163" i="1"/>
  <c r="F162" i="1"/>
  <c r="F161" i="1"/>
  <c r="F160" i="1"/>
  <c r="F159" i="1"/>
  <c r="F157" i="1"/>
  <c r="F156" i="1"/>
  <c r="F155" i="1"/>
  <c r="F154" i="1"/>
  <c r="F153" i="1"/>
  <c r="F152" i="1"/>
  <c r="F151" i="1"/>
  <c r="F150" i="1"/>
  <c r="F148" i="1"/>
  <c r="F147" i="1"/>
  <c r="F146" i="1"/>
  <c r="F144" i="1"/>
  <c r="F143" i="1"/>
  <c r="F142" i="1"/>
  <c r="F141" i="1"/>
  <c r="F140" i="1"/>
  <c r="F139" i="1"/>
  <c r="F138" i="1"/>
  <c r="F137" i="1"/>
  <c r="F135" i="1"/>
  <c r="F134" i="1"/>
  <c r="F133" i="1"/>
  <c r="F132" i="1"/>
  <c r="F131" i="1"/>
  <c r="F129" i="1"/>
  <c r="F128" i="1"/>
  <c r="F127" i="1"/>
  <c r="F126" i="1"/>
  <c r="F125" i="1"/>
  <c r="F124" i="1"/>
  <c r="F123" i="1"/>
  <c r="F122" i="1"/>
  <c r="F121" i="1"/>
  <c r="F120" i="1"/>
  <c r="F118" i="1"/>
  <c r="F117" i="1"/>
  <c r="F116" i="1"/>
  <c r="F114" i="1"/>
  <c r="F112" i="1"/>
  <c r="F111" i="1"/>
  <c r="F109" i="1"/>
  <c r="F108" i="1"/>
  <c r="F107" i="1"/>
  <c r="F106" i="1"/>
  <c r="F105" i="1"/>
  <c r="F104" i="1"/>
  <c r="F102" i="1"/>
  <c r="F101" i="1"/>
  <c r="F100" i="1"/>
  <c r="F96" i="1"/>
  <c r="F93" i="1"/>
  <c r="F92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4" i="1"/>
  <c r="F75" i="1"/>
  <c r="F73" i="1"/>
  <c r="F72" i="1"/>
  <c r="F71" i="1"/>
  <c r="F69" i="1"/>
  <c r="F54" i="1"/>
  <c r="F53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13" i="1"/>
  <c r="F12" i="1"/>
  <c r="F136" i="1"/>
  <c r="F52" i="1"/>
  <c r="F46" i="1"/>
  <c r="F158" i="1"/>
  <c r="F70" i="1"/>
  <c r="F59" i="1"/>
  <c r="D180" i="1"/>
  <c r="E55" i="1"/>
  <c r="E97" i="1" s="1"/>
  <c r="F56" i="1"/>
  <c r="F57" i="1"/>
  <c r="F55" i="1"/>
  <c r="F11" i="1" l="1"/>
  <c r="D97" i="1"/>
  <c r="E180" i="1"/>
  <c r="F180" i="1" s="1"/>
  <c r="F97" i="1" l="1"/>
  <c r="D179" i="1"/>
  <c r="F179" i="1" s="1"/>
  <c r="E179" i="1"/>
</calcChain>
</file>

<file path=xl/sharedStrings.xml><?xml version="1.0" encoding="utf-8"?>
<sst xmlns="http://schemas.openxmlformats.org/spreadsheetml/2006/main" count="334" uniqueCount="322">
  <si>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</si>
  <si>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</si>
  <si>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</si>
  <si>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</si>
  <si>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</si>
  <si>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</si>
  <si>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</si>
  <si>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</si>
  <si>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</si>
  <si>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</si>
  <si>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</si>
  <si>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</si>
  <si>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</si>
  <si>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</si>
  <si>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</si>
  <si>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</si>
  <si>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</si>
  <si>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</si>
  <si>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</si>
  <si>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</si>
  <si>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</si>
  <si>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</si>
  <si>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</si>
  <si>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</si>
  <si>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</si>
  <si>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</si>
  <si>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</si>
  <si>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</si>
  <si>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</si>
  <si>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</si>
  <si>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</si>
  <si>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</si>
  <si>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</si>
  <si>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</si>
  <si>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</si>
  <si>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</si>
  <si>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</si>
  <si>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</si>
  <si>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</si>
  <si>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</si>
  <si>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</si>
  <si>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</si>
  <si>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</si>
  <si>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</si>
  <si>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</si>
  <si>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</si>
  <si>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</si>
  <si>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</si>
  <si>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</si>
  <si>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</si>
  <si>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</si>
  <si>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</si>
  <si>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</si>
  <si>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</si>
  <si>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</si>
  <si>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</si>
  <si>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</si>
  <si>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</si>
  <si>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</si>
  <si>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</si>
  <si>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</si>
  <si>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</si>
  <si>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</si>
  <si>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</si>
  <si>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</si>
  <si>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</si>
  <si>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</si>
  <si>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</si>
  <si>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</si>
  <si>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</si>
  <si>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</si>
  <si>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00020201000000000151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</si>
  <si>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</si>
  <si>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</si>
  <si>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00020201001000000151</t>
  </si>
  <si>
    <t>Дотации на выравнивание бюджетной обеспеченности</t>
  </si>
  <si>
    <t>00020201001100000151</t>
  </si>
  <si>
    <t>Дотации бюджетам поселений на выравнивание бюджетной обеспеченности</t>
  </si>
  <si>
    <t>00020201003000000151</t>
  </si>
  <si>
    <t>Дотации бюджетам на поддержку мер по обеспечению сбалансированности бюджетов</t>
  </si>
  <si>
    <t>00020201003100000151</t>
  </si>
  <si>
    <t>Дотации бюджетам поселений на поддержку мер по обеспечению сбалансированности бюджетов</t>
  </si>
  <si>
    <t>00020201007040000151</t>
  </si>
  <si>
    <t>Дотации бюджетам закрытых административно-территориальных образований</t>
  </si>
  <si>
    <t>00020202000000000151</t>
  </si>
  <si>
    <t>Субсидии бюджетам субъектов Российской Федерации и муниципальных образований (межбюджетные субсидии)</t>
  </si>
  <si>
    <t>00020203000000000151</t>
  </si>
  <si>
    <t xml:space="preserve">Субвенции бюджетам субъектов Российской Федерации и муниципальных образований </t>
  </si>
  <si>
    <t>00020203003000000151</t>
  </si>
  <si>
    <t>Субвенции бюджетам на государственную регистрацию актов гражданского состояния</t>
  </si>
  <si>
    <t>00020203015000000151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</si>
  <si>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</si>
  <si>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</si>
  <si>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</si>
  <si>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</si>
  <si>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</si>
  <si>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00020204014050000151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</si>
  <si>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</si>
  <si>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</si>
  <si>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</si>
  <si>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</si>
  <si>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</si>
  <si>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</si>
  <si>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</si>
  <si>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</si>
  <si>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</si>
  <si>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</si>
  <si>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</si>
  <si>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</si>
  <si>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</si>
  <si>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</si>
  <si>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</si>
  <si>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</si>
  <si>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</si>
  <si>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</si>
  <si>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</si>
  <si>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</si>
  <si>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</si>
  <si>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</si>
  <si>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</si>
  <si>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</si>
  <si>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</si>
  <si>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</si>
  <si>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</si>
  <si>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</si>
  <si>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</si>
  <si>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</si>
  <si>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</si>
  <si>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</si>
  <si>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</si>
  <si>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</si>
  <si>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</si>
  <si>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</si>
  <si>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</si>
  <si>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</si>
  <si>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</si>
  <si>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</si>
  <si>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</si>
  <si>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</si>
  <si>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</si>
  <si>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</si>
  <si>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</si>
  <si>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</si>
  <si>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</si>
  <si>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</si>
  <si>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</si>
  <si>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</si>
  <si>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</si>
  <si>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</si>
  <si>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</si>
  <si>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</si>
  <si>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</si>
  <si>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</si>
  <si>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</si>
  <si>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</si>
  <si>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</si>
  <si>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</si>
  <si>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</si>
  <si>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</si>
  <si>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</si>
  <si>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</si>
  <si>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</si>
  <si>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</si>
  <si>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</si>
  <si>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</si>
  <si>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</si>
  <si>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</si>
  <si>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</si>
  <si>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</si>
  <si>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</si>
  <si>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</si>
  <si>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</si>
  <si>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</si>
  <si>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</si>
  <si>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</si>
  <si>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</si>
  <si>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</si>
  <si>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</si>
  <si>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</si>
  <si>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</si>
  <si>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</si>
  <si>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</si>
  <si>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</si>
  <si>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</si>
  <si>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</si>
  <si>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</si>
  <si>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</si>
  <si>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</si>
  <si>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</si>
  <si>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</si>
  <si>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</si>
  <si>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</si>
  <si>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</si>
  <si>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</si>
  <si>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</si>
  <si>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</si>
  <si>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</si>
  <si>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</si>
  <si>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</si>
  <si>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</si>
  <si>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</si>
  <si>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</si>
  <si>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</si>
  <si>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</si>
  <si>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</si>
  <si>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</si>
  <si>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</si>
  <si>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</si>
  <si>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</si>
  <si>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</si>
  <si>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</si>
  <si>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</si>
  <si>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</si>
  <si>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</si>
  <si>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</si>
  <si>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</si>
  <si>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</si>
  <si>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</si>
  <si>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</si>
  <si>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</si>
  <si>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</si>
  <si>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</si>
  <si>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</si>
  <si>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</si>
  <si>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</si>
  <si>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</si>
  <si>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</si>
  <si>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</si>
  <si>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</si>
  <si>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</si>
  <si>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</si>
  <si>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</si>
  <si>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</si>
  <si>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</si>
  <si>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</si>
  <si>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</si>
  <si>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</si>
  <si>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</si>
  <si>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</si>
  <si>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</si>
  <si>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</si>
  <si>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</si>
  <si>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</si>
  <si>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</si>
  <si>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</si>
  <si>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</si>
  <si>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</si>
  <si>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</si>
  <si>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</si>
  <si>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</si>
  <si>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</si>
  <si>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</si>
  <si>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</si>
  <si>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</si>
  <si>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</si>
  <si>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</si>
  <si>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</si>
  <si>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</si>
  <si>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</si>
  <si>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</si>
  <si>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</si>
  <si>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</si>
  <si>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</si>
  <si>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</si>
  <si>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</si>
  <si>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</si>
  <si>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</si>
  <si>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</si>
  <si>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</si>
  <si>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</si>
  <si>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</si>
  <si>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</si>
  <si>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</si>
  <si>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</si>
  <si>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</si>
  <si>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</si>
  <si>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</si>
  <si>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</si>
  <si>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</si>
  <si>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</si>
  <si>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</si>
  <si>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</si>
  <si>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</si>
  <si>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</si>
  <si>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</si>
  <si>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</si>
  <si>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</si>
  <si>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00020400000000000180</t>
  </si>
  <si>
    <t xml:space="preserve">БЕЗВОЗМЕЗДНЫЕ ПОСТУПЛЕНИЯ ОТ НЕГОСУДАРСТВЕННЫХ ОРГАНИЗАЦИЙ </t>
  </si>
  <si>
    <t>в том числе</t>
  </si>
  <si>
    <t xml:space="preserve">Глава муниципального образования </t>
  </si>
  <si>
    <t xml:space="preserve">Приложение № 1 </t>
  </si>
  <si>
    <t>к решению Совета депутатов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</si>
  <si>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</si>
  <si>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</si>
  <si>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</si>
  <si>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</si>
  <si>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</si>
  <si>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</si>
  <si>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</si>
  <si>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</si>
  <si>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</si>
  <si>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</si>
  <si>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Исполнение бюджета муниципального образования Черкасский сельсовет Саракташского района</t>
  </si>
  <si>
    <t>00020204999100000151</t>
  </si>
  <si>
    <t xml:space="preserve">Прочие межбюджетные трансферты, передаваемые бюджетам поселений </t>
  </si>
  <si>
    <t>00020202216100000151</t>
  </si>
  <si>
    <t>Субсидии бюджетам поселений на осушествление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</si>
  <si>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Субсидии бюджетам поселений на осуществление дорожной деятельности в отношении автомобильных дорог общего пользования,а также капитального ремонта и ремонта дворовых территорий многоквартирных домов, проездов к дворовым территориям многоквартирных домов</t>
  </si>
  <si>
    <t>Черкасский сельсовет</t>
  </si>
  <si>
    <t xml:space="preserve">                                                                                      Н. И. Кладов</t>
  </si>
  <si>
    <t>Черкасского сельсовета</t>
  </si>
  <si>
    <t>00010500000000000110</t>
  </si>
  <si>
    <t>Налоги на совокупный доход</t>
  </si>
  <si>
    <t>00010606030000000110</t>
  </si>
  <si>
    <t>00010606040000000110</t>
  </si>
  <si>
    <t>00010501000000000110</t>
  </si>
  <si>
    <t>Налог на взимаемый с налогоплатильщиков, выбравших в качестве объекта налогооблажения доходы</t>
  </si>
  <si>
    <t>00020204012100000151</t>
  </si>
  <si>
    <t xml:space="preserve">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</si>
  <si>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№ 36   от 15 марта 2016г.</t>
  </si>
  <si>
    <t>по состоянию на 1 января 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</si>
</sst>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75" formatCode="0.00000;[Red]0.0000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88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75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75" fontId="27" fillId="0" borderId="14" xfId="0" applyNumberFormat="1" applyFont="1" applyFill="1" applyBorder="1" applyAlignment="1" applyProtection="1">
      <alignment horizontal="center" wrapText="1"/>
      <protection locked="0"/>
    </xf>
    <xf numFmtId="175" fontId="28" fillId="0" borderId="14" xfId="0" applyNumberFormat="1" applyFont="1" applyFill="1" applyBorder="1" applyAlignment="1" applyProtection="1">
      <alignment horizontal="center" wrapText="1"/>
      <protection locked="0"/>
    </xf>
    <xf numFmtId="175" fontId="30" fillId="0" borderId="14" xfId="29" applyNumberFormat="1" applyFont="1" applyBorder="1" applyAlignment="1">
      <alignment horizontal="center"/>
    </xf>
    <xf numFmtId="175" fontId="23" fillId="15" borderId="14" xfId="0" applyNumberFormat="1" applyFont="1" applyFill="1" applyBorder="1" applyAlignment="1" applyProtection="1">
      <alignment horizontal="center" vertical="center" wrapText="1"/>
    </xf>
    <xf numFmtId="175" fontId="23" fillId="15" borderId="14" xfId="0" applyNumberFormat="1" applyFont="1" applyFill="1" applyBorder="1" applyAlignment="1" applyProtection="1">
      <alignment horizontal="center" wrapText="1"/>
      <protection locked="0"/>
    </xf>
    <xf numFmtId="175" fontId="23" fillId="15" borderId="14" xfId="0" applyNumberFormat="1" applyFont="1" applyFill="1" applyBorder="1" applyAlignment="1" applyProtection="1">
      <alignment horizontal="center" wrapText="1"/>
    </xf>
    <xf numFmtId="175" fontId="23" fillId="0" borderId="14" xfId="0" applyNumberFormat="1" applyFont="1" applyFill="1" applyBorder="1" applyAlignment="1" applyProtection="1">
      <alignment horizontal="center" wrapText="1"/>
    </xf>
    <xf numFmtId="175" fontId="23" fillId="0" borderId="14" xfId="0" applyNumberFormat="1" applyFont="1" applyFill="1" applyBorder="1" applyAlignment="1">
      <alignment horizontal="center" wrapText="1"/>
    </xf>
    <xf numFmtId="175" fontId="29" fillId="0" borderId="14" xfId="0" applyNumberFormat="1" applyFont="1" applyFill="1" applyBorder="1" applyAlignment="1" applyProtection="1">
      <alignment horizontal="center" wrapText="1"/>
    </xf>
    <xf numFmtId="175" fontId="31" fillId="0" borderId="14" xfId="0" applyNumberFormat="1" applyFont="1" applyFill="1" applyBorder="1" applyAlignment="1" applyProtection="1">
      <alignment horizontal="center" wrapText="1"/>
      <protection locked="0"/>
    </xf>
    <xf numFmtId="175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0" xfId="0" applyNumberFormat="1" applyFont="1" applyBorder="1" applyAlignment="1" applyProtection="1">
      <alignment horizontal="right" wrapText="1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6"/>
  <sheetViews>
    <sheetView tabSelected="1" zoomScaleNormal="100" workbookViewId="0"/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86" t="s">
        <v>291</v>
      </c>
      <c r="F1" s="86"/>
    </row>
    <row r="2" spans="1:13" ht="15.75" x14ac:dyDescent="0.25">
      <c r="E2" s="86" t="s">
        <v>292</v>
      </c>
      <c r="F2" s="86"/>
      <c r="G2" s="7"/>
      <c r="H2" s="7"/>
      <c r="I2" s="7"/>
      <c r="J2" s="7"/>
    </row>
    <row r="3" spans="1:13" ht="15.75" customHeight="1" x14ac:dyDescent="0.2">
      <c r="E3" s="87" t="s">
        <v>311</v>
      </c>
      <c r="F3" s="87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87" t="s">
        <v>320</v>
      </c>
      <c r="F4" s="87"/>
    </row>
    <row r="5" spans="1:13" ht="43.5" customHeight="1" x14ac:dyDescent="0.3">
      <c r="C5" s="79" t="s">
        <v>303</v>
      </c>
      <c r="D5" s="79"/>
      <c r="E5" s="79"/>
      <c r="F5" s="79"/>
    </row>
    <row r="6" spans="1:13" ht="18.75" x14ac:dyDescent="0.3">
      <c r="C6" s="79" t="s">
        <v>321</v>
      </c>
      <c r="D6" s="79"/>
      <c r="E6" s="79"/>
      <c r="F6" s="79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80" t="s">
        <v>0</v>
      </c>
      <c r="D8" s="80"/>
      <c r="E8" s="80"/>
      <c r="F8" s="80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</row>
    <row r="10" spans="1:13" x14ac:dyDescent="0.2">
      <c r="A10" s="81" t="s">
        <v>7</v>
      </c>
      <c r="B10" s="82"/>
      <c r="C10" s="82"/>
      <c r="D10" s="82"/>
      <c r="E10" s="82"/>
      <c r="F10" s="83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D12+D13+D21+D22+D23+D25+D26+D27+D28+D29+D30+D31+D32+D33+D44+D45+D46+D50+D51+D52+D24+D16</f>
        <v>3767.9209999999998</v>
      </c>
      <c r="E11" s="53">
        <v>4047.38</v>
      </c>
      <c r="F11" s="21">
        <f>IF(D11&gt;0,E11/D11*100,)</f>
        <v>107.41679562814615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3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1270</v>
      </c>
      <c r="E13" s="54">
        <v>1476.672</v>
      </c>
      <c r="F13" s="21">
        <f t="shared" si="0"/>
        <v>116.27338582677164</v>
      </c>
    </row>
    <row r="14" spans="1:13" ht="15.75" x14ac:dyDescent="0.25">
      <c r="A14" s="23"/>
      <c r="B14" s="77" t="s">
        <v>14</v>
      </c>
      <c r="C14" s="78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294</v>
      </c>
      <c r="C16" s="70" t="s">
        <v>293</v>
      </c>
      <c r="D16" s="54">
        <v>1552.931</v>
      </c>
      <c r="E16" s="54">
        <v>1361.5640000000001</v>
      </c>
      <c r="F16" s="21">
        <f t="shared" si="0"/>
        <v>87.67704424729753</v>
      </c>
    </row>
    <row r="17" spans="1:6" ht="94.5" x14ac:dyDescent="0.25">
      <c r="A17" s="23"/>
      <c r="B17" s="72" t="s">
        <v>295</v>
      </c>
      <c r="C17" s="71" t="s">
        <v>296</v>
      </c>
      <c r="D17" s="54">
        <v>526.404</v>
      </c>
      <c r="E17" s="54">
        <v>474.64499999999998</v>
      </c>
      <c r="F17" s="21"/>
    </row>
    <row r="18" spans="1:6" ht="110.25" x14ac:dyDescent="0.25">
      <c r="A18" s="23"/>
      <c r="B18" s="72" t="s">
        <v>297</v>
      </c>
      <c r="C18" s="71" t="s">
        <v>298</v>
      </c>
      <c r="D18" s="54">
        <v>14</v>
      </c>
      <c r="E18" s="54">
        <v>12.858000000000001</v>
      </c>
      <c r="F18" s="21"/>
    </row>
    <row r="19" spans="1:6" ht="94.5" x14ac:dyDescent="0.25">
      <c r="A19" s="23"/>
      <c r="B19" s="72" t="s">
        <v>299</v>
      </c>
      <c r="C19" s="71" t="s">
        <v>300</v>
      </c>
      <c r="D19" s="54">
        <v>998.52700000000004</v>
      </c>
      <c r="E19" s="54">
        <v>935.10799999999995</v>
      </c>
      <c r="F19" s="21"/>
    </row>
    <row r="20" spans="1:6" ht="94.5" x14ac:dyDescent="0.25">
      <c r="A20" s="23"/>
      <c r="B20" s="72" t="s">
        <v>301</v>
      </c>
      <c r="C20" s="71" t="s">
        <v>302</v>
      </c>
      <c r="D20" s="54">
        <v>14</v>
      </c>
      <c r="E20" s="54">
        <v>-61.048000000000002</v>
      </c>
      <c r="F20" s="21"/>
    </row>
    <row r="21" spans="1:6" ht="15.75" x14ac:dyDescent="0.25">
      <c r="A21" s="23">
        <f>A15+1</f>
        <v>5</v>
      </c>
      <c r="B21" s="27" t="s">
        <v>312</v>
      </c>
      <c r="C21" s="25" t="s">
        <v>313</v>
      </c>
      <c r="D21" s="54">
        <v>0</v>
      </c>
      <c r="E21" s="54"/>
      <c r="F21" s="21">
        <f t="shared" si="0"/>
        <v>0</v>
      </c>
    </row>
    <row r="22" spans="1:6" ht="47.25" x14ac:dyDescent="0.25">
      <c r="A22" s="23">
        <f>A21+1</f>
        <v>6</v>
      </c>
      <c r="B22" s="27" t="s">
        <v>316</v>
      </c>
      <c r="C22" s="25" t="s">
        <v>317</v>
      </c>
      <c r="D22" s="54">
        <v>7</v>
      </c>
      <c r="E22" s="54">
        <v>63.774999999999999</v>
      </c>
      <c r="F22" s="21">
        <f t="shared" si="0"/>
        <v>911.07142857142856</v>
      </c>
    </row>
    <row r="23" spans="1:6" ht="15.75" x14ac:dyDescent="0.25">
      <c r="A23" s="23">
        <f t="shared" ref="A23:A33" si="1">1+A22</f>
        <v>7</v>
      </c>
      <c r="B23" s="24" t="s">
        <v>16</v>
      </c>
      <c r="C23" s="25" t="s">
        <v>17</v>
      </c>
      <c r="D23" s="54">
        <v>20</v>
      </c>
      <c r="E23" s="54">
        <v>0.05</v>
      </c>
      <c r="F23" s="21">
        <f t="shared" si="0"/>
        <v>0.25</v>
      </c>
    </row>
    <row r="24" spans="1:6" ht="51" customHeight="1" x14ac:dyDescent="0.25">
      <c r="A24" s="23">
        <v>8</v>
      </c>
      <c r="B24" s="27" t="s">
        <v>285</v>
      </c>
      <c r="C24" s="25" t="s">
        <v>286</v>
      </c>
      <c r="D24" s="54"/>
      <c r="E24" s="54"/>
      <c r="F24" s="52"/>
    </row>
    <row r="25" spans="1:6" ht="15.75" x14ac:dyDescent="0.25">
      <c r="A25" s="23">
        <v>9</v>
      </c>
      <c r="B25" s="24" t="s">
        <v>18</v>
      </c>
      <c r="C25" s="25" t="s">
        <v>19</v>
      </c>
      <c r="D25" s="54">
        <v>86</v>
      </c>
      <c r="E25" s="54">
        <v>107.185</v>
      </c>
      <c r="F25" s="21">
        <f t="shared" si="0"/>
        <v>124.63372093023256</v>
      </c>
    </row>
    <row r="26" spans="1:6" ht="15.75" x14ac:dyDescent="0.25">
      <c r="A26" s="23">
        <f t="shared" si="1"/>
        <v>10</v>
      </c>
      <c r="B26" s="27" t="s">
        <v>20</v>
      </c>
      <c r="C26" s="25" t="s">
        <v>21</v>
      </c>
      <c r="D26" s="54"/>
      <c r="E26" s="54"/>
      <c r="F26" s="21">
        <f t="shared" si="0"/>
        <v>0</v>
      </c>
    </row>
    <row r="27" spans="1:6" ht="15.75" x14ac:dyDescent="0.25">
      <c r="A27" s="23">
        <f t="shared" si="1"/>
        <v>11</v>
      </c>
      <c r="B27" s="27" t="s">
        <v>22</v>
      </c>
      <c r="C27" s="25" t="s">
        <v>23</v>
      </c>
      <c r="D27" s="54"/>
      <c r="E27" s="54"/>
      <c r="F27" s="21">
        <f t="shared" si="0"/>
        <v>0</v>
      </c>
    </row>
    <row r="28" spans="1:6" ht="63" x14ac:dyDescent="0.25">
      <c r="A28" s="23">
        <f t="shared" si="1"/>
        <v>12</v>
      </c>
      <c r="B28" s="27" t="s">
        <v>315</v>
      </c>
      <c r="C28" s="25" t="s">
        <v>24</v>
      </c>
      <c r="D28" s="54">
        <v>810.99</v>
      </c>
      <c r="E28" s="54">
        <v>1034.1869999999999</v>
      </c>
      <c r="F28" s="21">
        <f t="shared" si="0"/>
        <v>127.5215477379499</v>
      </c>
    </row>
    <row r="29" spans="1:6" ht="63" x14ac:dyDescent="0.25">
      <c r="A29" s="23">
        <f t="shared" si="1"/>
        <v>13</v>
      </c>
      <c r="B29" s="27" t="s">
        <v>314</v>
      </c>
      <c r="C29" s="25" t="s">
        <v>25</v>
      </c>
      <c r="D29" s="54">
        <v>4</v>
      </c>
      <c r="E29" s="54">
        <v>2.4E-2</v>
      </c>
      <c r="F29" s="21">
        <f t="shared" si="0"/>
        <v>0.6</v>
      </c>
    </row>
    <row r="30" spans="1:6" ht="47.25" x14ac:dyDescent="0.25">
      <c r="A30" s="23">
        <f t="shared" si="1"/>
        <v>14</v>
      </c>
      <c r="B30" s="27" t="s">
        <v>26</v>
      </c>
      <c r="C30" s="25" t="s">
        <v>27</v>
      </c>
      <c r="D30" s="54"/>
      <c r="E30" s="54"/>
      <c r="F30" s="21">
        <f t="shared" si="0"/>
        <v>0</v>
      </c>
    </row>
    <row r="31" spans="1:6" ht="15.75" x14ac:dyDescent="0.25">
      <c r="A31" s="23">
        <f t="shared" si="1"/>
        <v>15</v>
      </c>
      <c r="B31" s="27" t="s">
        <v>28</v>
      </c>
      <c r="C31" s="25" t="s">
        <v>29</v>
      </c>
      <c r="D31" s="54">
        <v>17</v>
      </c>
      <c r="E31" s="54">
        <v>0</v>
      </c>
      <c r="F31" s="21">
        <f t="shared" si="0"/>
        <v>0</v>
      </c>
    </row>
    <row r="32" spans="1:6" ht="47.25" x14ac:dyDescent="0.25">
      <c r="A32" s="23">
        <f t="shared" si="1"/>
        <v>16</v>
      </c>
      <c r="B32" s="27" t="s">
        <v>30</v>
      </c>
      <c r="C32" s="25" t="s">
        <v>31</v>
      </c>
      <c r="D32" s="54">
        <v>0</v>
      </c>
      <c r="E32" s="54">
        <v>0</v>
      </c>
      <c r="F32" s="21">
        <f t="shared" si="0"/>
        <v>0</v>
      </c>
    </row>
    <row r="33" spans="1:6" ht="63" x14ac:dyDescent="0.25">
      <c r="A33" s="23">
        <f t="shared" si="1"/>
        <v>17</v>
      </c>
      <c r="B33" s="28" t="s">
        <v>32</v>
      </c>
      <c r="C33" s="29" t="s">
        <v>33</v>
      </c>
      <c r="D33" s="54">
        <v>0</v>
      </c>
      <c r="E33" s="54">
        <v>3.9239999999999999</v>
      </c>
      <c r="F33" s="21">
        <f t="shared" si="0"/>
        <v>0</v>
      </c>
    </row>
    <row r="34" spans="1:6" ht="15.75" x14ac:dyDescent="0.25">
      <c r="A34" s="23"/>
      <c r="B34" s="84" t="s">
        <v>14</v>
      </c>
      <c r="C34" s="85"/>
      <c r="D34" s="54"/>
      <c r="E34" s="54"/>
      <c r="F34" s="21">
        <f t="shared" si="0"/>
        <v>0</v>
      </c>
    </row>
    <row r="35" spans="1:6" ht="78.75" x14ac:dyDescent="0.25">
      <c r="A35" s="23">
        <f>A33+1</f>
        <v>18</v>
      </c>
      <c r="B35" s="30" t="s">
        <v>34</v>
      </c>
      <c r="C35" s="31" t="s">
        <v>35</v>
      </c>
      <c r="D35" s="55"/>
      <c r="E35" s="55"/>
      <c r="F35" s="21">
        <f t="shared" si="0"/>
        <v>0</v>
      </c>
    </row>
    <row r="36" spans="1:6" ht="31.5" x14ac:dyDescent="0.25">
      <c r="A36" s="23">
        <f t="shared" ref="A36:A46" si="2">1+A35</f>
        <v>19</v>
      </c>
      <c r="B36" s="30" t="s">
        <v>36</v>
      </c>
      <c r="C36" s="31" t="s">
        <v>37</v>
      </c>
      <c r="D36" s="55"/>
      <c r="E36" s="55"/>
      <c r="F36" s="21">
        <f t="shared" si="0"/>
        <v>0</v>
      </c>
    </row>
    <row r="37" spans="1:6" ht="94.5" x14ac:dyDescent="0.25">
      <c r="A37" s="23">
        <f t="shared" si="2"/>
        <v>20</v>
      </c>
      <c r="B37" s="30" t="s">
        <v>38</v>
      </c>
      <c r="C37" s="31" t="s">
        <v>39</v>
      </c>
      <c r="D37" s="56">
        <v>0</v>
      </c>
      <c r="E37" s="56">
        <v>0</v>
      </c>
      <c r="F37" s="21">
        <f t="shared" si="0"/>
        <v>0</v>
      </c>
    </row>
    <row r="38" spans="1:6" ht="126" x14ac:dyDescent="0.25">
      <c r="A38" s="23">
        <f t="shared" si="2"/>
        <v>21</v>
      </c>
      <c r="B38" s="30" t="s">
        <v>40</v>
      </c>
      <c r="C38" s="31" t="s">
        <v>277</v>
      </c>
      <c r="D38" s="56"/>
      <c r="E38" s="56"/>
      <c r="F38" s="21">
        <f t="shared" si="0"/>
        <v>0</v>
      </c>
    </row>
    <row r="39" spans="1:6" ht="110.25" x14ac:dyDescent="0.25">
      <c r="A39" s="23">
        <f t="shared" si="2"/>
        <v>22</v>
      </c>
      <c r="B39" s="30" t="s">
        <v>41</v>
      </c>
      <c r="C39" s="31" t="s">
        <v>276</v>
      </c>
      <c r="D39" s="56">
        <v>0</v>
      </c>
      <c r="E39" s="56">
        <v>3.9239999999999999</v>
      </c>
      <c r="F39" s="21">
        <f t="shared" si="0"/>
        <v>0</v>
      </c>
    </row>
    <row r="40" spans="1:6" ht="31.5" x14ac:dyDescent="0.25">
      <c r="A40" s="23">
        <f t="shared" si="2"/>
        <v>23</v>
      </c>
      <c r="B40" s="30" t="s">
        <v>42</v>
      </c>
      <c r="C40" s="31" t="s">
        <v>43</v>
      </c>
      <c r="D40" s="55"/>
      <c r="E40" s="55"/>
      <c r="F40" s="21">
        <f t="shared" si="0"/>
        <v>0</v>
      </c>
    </row>
    <row r="41" spans="1:6" ht="63" x14ac:dyDescent="0.25">
      <c r="A41" s="23">
        <f t="shared" si="2"/>
        <v>24</v>
      </c>
      <c r="B41" s="30" t="s">
        <v>44</v>
      </c>
      <c r="C41" s="31" t="s">
        <v>45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25</v>
      </c>
      <c r="B42" s="30" t="s">
        <v>46</v>
      </c>
      <c r="C42" s="31" t="s">
        <v>47</v>
      </c>
      <c r="D42" s="55"/>
      <c r="E42" s="55"/>
      <c r="F42" s="21">
        <f t="shared" si="0"/>
        <v>0</v>
      </c>
    </row>
    <row r="43" spans="1:6" ht="47.25" x14ac:dyDescent="0.25">
      <c r="A43" s="23">
        <f t="shared" si="2"/>
        <v>26</v>
      </c>
      <c r="B43" s="30" t="s">
        <v>48</v>
      </c>
      <c r="C43" s="31" t="s">
        <v>49</v>
      </c>
      <c r="D43" s="55"/>
      <c r="E43" s="55"/>
      <c r="F43" s="21">
        <f t="shared" si="0"/>
        <v>0</v>
      </c>
    </row>
    <row r="44" spans="1:6" ht="31.5" x14ac:dyDescent="0.25">
      <c r="A44" s="23">
        <f t="shared" si="2"/>
        <v>27</v>
      </c>
      <c r="B44" s="27" t="s">
        <v>50</v>
      </c>
      <c r="C44" s="25" t="s">
        <v>51</v>
      </c>
      <c r="D44" s="54"/>
      <c r="E44" s="54"/>
      <c r="F44" s="21">
        <f t="shared" si="0"/>
        <v>0</v>
      </c>
    </row>
    <row r="45" spans="1:6" ht="47.25" x14ac:dyDescent="0.25">
      <c r="A45" s="23">
        <f t="shared" si="2"/>
        <v>28</v>
      </c>
      <c r="B45" s="27" t="s">
        <v>52</v>
      </c>
      <c r="C45" s="25" t="s">
        <v>53</v>
      </c>
      <c r="D45" s="54">
        <v>0</v>
      </c>
      <c r="E45" s="54">
        <v>0</v>
      </c>
      <c r="F45" s="21">
        <f t="shared" si="0"/>
        <v>0</v>
      </c>
    </row>
    <row r="46" spans="1:6" ht="35.25" customHeight="1" x14ac:dyDescent="0.25">
      <c r="A46" s="23">
        <f t="shared" si="2"/>
        <v>29</v>
      </c>
      <c r="B46" s="27" t="s">
        <v>54</v>
      </c>
      <c r="C46" s="25" t="s">
        <v>55</v>
      </c>
      <c r="D46" s="54">
        <v>0</v>
      </c>
      <c r="E46" s="54">
        <v>0</v>
      </c>
      <c r="F46" s="21">
        <f t="shared" si="0"/>
        <v>0</v>
      </c>
    </row>
    <row r="47" spans="1:6" ht="15.75" x14ac:dyDescent="0.25">
      <c r="A47" s="23"/>
      <c r="B47" s="77" t="s">
        <v>14</v>
      </c>
      <c r="C47" s="78"/>
      <c r="D47" s="54"/>
      <c r="E47" s="54"/>
      <c r="F47" s="21">
        <f t="shared" si="0"/>
        <v>0</v>
      </c>
    </row>
    <row r="48" spans="1:6" ht="47.25" x14ac:dyDescent="0.25">
      <c r="A48" s="23">
        <f>A46+1</f>
        <v>30</v>
      </c>
      <c r="B48" s="30" t="s">
        <v>56</v>
      </c>
      <c r="C48" s="31" t="s">
        <v>57</v>
      </c>
      <c r="D48" s="55">
        <v>0</v>
      </c>
      <c r="E48" s="55">
        <v>0</v>
      </c>
      <c r="F48" s="21">
        <f t="shared" si="0"/>
        <v>0</v>
      </c>
    </row>
    <row r="49" spans="1:6" ht="78.75" x14ac:dyDescent="0.25">
      <c r="A49" s="23">
        <f>1+A48</f>
        <v>31</v>
      </c>
      <c r="B49" s="30" t="s">
        <v>58</v>
      </c>
      <c r="C49" s="31" t="s">
        <v>275</v>
      </c>
      <c r="D49" s="55"/>
      <c r="E49" s="55"/>
      <c r="F49" s="21">
        <f t="shared" si="0"/>
        <v>0</v>
      </c>
    </row>
    <row r="50" spans="1:6" ht="31.5" x14ac:dyDescent="0.25">
      <c r="A50" s="23">
        <f>1+A49</f>
        <v>32</v>
      </c>
      <c r="B50" s="27" t="s">
        <v>59</v>
      </c>
      <c r="C50" s="25" t="s">
        <v>60</v>
      </c>
      <c r="D50" s="54"/>
      <c r="E50" s="54"/>
      <c r="F50" s="21">
        <f t="shared" si="0"/>
        <v>0</v>
      </c>
    </row>
    <row r="51" spans="1:6" ht="31.5" x14ac:dyDescent="0.25">
      <c r="A51" s="23">
        <f>1+A50</f>
        <v>33</v>
      </c>
      <c r="B51" s="27" t="s">
        <v>61</v>
      </c>
      <c r="C51" s="25" t="s">
        <v>62</v>
      </c>
      <c r="D51" s="54">
        <v>0</v>
      </c>
      <c r="E51" s="54">
        <v>0</v>
      </c>
      <c r="F51" s="21">
        <f t="shared" si="0"/>
        <v>0</v>
      </c>
    </row>
    <row r="52" spans="1:6" ht="15.75" x14ac:dyDescent="0.25">
      <c r="A52" s="23">
        <f>1+A51</f>
        <v>34</v>
      </c>
      <c r="B52" s="27" t="s">
        <v>63</v>
      </c>
      <c r="C52" s="25" t="s">
        <v>64</v>
      </c>
      <c r="D52" s="54">
        <f>D54</f>
        <v>0</v>
      </c>
      <c r="E52" s="54">
        <v>0</v>
      </c>
      <c r="F52" s="21">
        <f t="shared" si="0"/>
        <v>0</v>
      </c>
    </row>
    <row r="53" spans="1:6" ht="15.75" x14ac:dyDescent="0.25">
      <c r="A53" s="23"/>
      <c r="B53" s="77" t="s">
        <v>14</v>
      </c>
      <c r="C53" s="78"/>
      <c r="D53" s="54"/>
      <c r="E53" s="54"/>
      <c r="F53" s="21">
        <f t="shared" si="0"/>
        <v>0</v>
      </c>
    </row>
    <row r="54" spans="1:6" ht="15.75" x14ac:dyDescent="0.25">
      <c r="A54" s="23">
        <f>A52+1</f>
        <v>35</v>
      </c>
      <c r="B54" s="30" t="s">
        <v>65</v>
      </c>
      <c r="C54" s="31" t="s">
        <v>66</v>
      </c>
      <c r="D54" s="55"/>
      <c r="E54" s="55">
        <v>0</v>
      </c>
      <c r="F54" s="21">
        <f t="shared" si="0"/>
        <v>0</v>
      </c>
    </row>
    <row r="55" spans="1:6" ht="15.75" x14ac:dyDescent="0.2">
      <c r="A55" s="23">
        <v>36</v>
      </c>
      <c r="B55" s="32" t="s">
        <v>67</v>
      </c>
      <c r="C55" s="33" t="s">
        <v>68</v>
      </c>
      <c r="D55" s="57">
        <v>6016.5879999999997</v>
      </c>
      <c r="E55" s="57">
        <f>E56+E90+E92+E93+E94+E95</f>
        <v>5956.5879999999997</v>
      </c>
      <c r="F55" s="21">
        <f t="shared" si="0"/>
        <v>99.002757044358034</v>
      </c>
    </row>
    <row r="56" spans="1:6" ht="47.25" x14ac:dyDescent="0.2">
      <c r="A56" s="23">
        <f>1+A55</f>
        <v>37</v>
      </c>
      <c r="B56" s="34" t="s">
        <v>69</v>
      </c>
      <c r="C56" s="33" t="s">
        <v>70</v>
      </c>
      <c r="D56" s="53">
        <v>6004.2879999999996</v>
      </c>
      <c r="E56" s="53">
        <f>E57+E69+E70+E74+E89</f>
        <v>5944.2879999999996</v>
      </c>
      <c r="F56" s="21">
        <f t="shared" si="0"/>
        <v>99.000714156282982</v>
      </c>
    </row>
    <row r="57" spans="1:6" ht="31.5" x14ac:dyDescent="0.2">
      <c r="A57" s="23">
        <f>1+A56</f>
        <v>38</v>
      </c>
      <c r="B57" s="34" t="s">
        <v>71</v>
      </c>
      <c r="C57" s="35" t="s">
        <v>72</v>
      </c>
      <c r="D57" s="53">
        <v>5474.4</v>
      </c>
      <c r="E57" s="53">
        <v>5474.4</v>
      </c>
      <c r="F57" s="21">
        <f t="shared" si="0"/>
        <v>100</v>
      </c>
    </row>
    <row r="58" spans="1:6" ht="15.75" x14ac:dyDescent="0.25">
      <c r="A58" s="23"/>
      <c r="B58" s="77" t="s">
        <v>73</v>
      </c>
      <c r="C58" s="78"/>
      <c r="D58" s="54"/>
      <c r="E58" s="54"/>
      <c r="F58" s="21"/>
    </row>
    <row r="59" spans="1:6" ht="31.5" x14ac:dyDescent="0.25">
      <c r="A59" s="23">
        <f>A57+1</f>
        <v>39</v>
      </c>
      <c r="B59" s="36" t="s">
        <v>74</v>
      </c>
      <c r="C59" s="37" t="s">
        <v>75</v>
      </c>
      <c r="D59" s="54">
        <v>5468.7</v>
      </c>
      <c r="E59" s="54">
        <v>5468.7</v>
      </c>
      <c r="F59" s="21">
        <f t="shared" ref="F59:F68" si="3">IF(D59&gt;0,E59/D59*100,)</f>
        <v>100</v>
      </c>
    </row>
    <row r="60" spans="1:6" ht="15.75" x14ac:dyDescent="0.25">
      <c r="A60" s="23"/>
      <c r="B60" s="77" t="s">
        <v>73</v>
      </c>
      <c r="C60" s="78"/>
      <c r="D60" s="54"/>
      <c r="E60" s="54"/>
      <c r="F60" s="21"/>
    </row>
    <row r="61" spans="1:6" ht="31.5" x14ac:dyDescent="0.25">
      <c r="A61" s="23">
        <v>40</v>
      </c>
      <c r="B61" s="30" t="s">
        <v>76</v>
      </c>
      <c r="C61" s="31" t="s">
        <v>77</v>
      </c>
      <c r="D61" s="55">
        <v>5468.7</v>
      </c>
      <c r="E61" s="55">
        <v>5468.7</v>
      </c>
      <c r="F61" s="21">
        <f t="shared" si="3"/>
        <v>100</v>
      </c>
    </row>
    <row r="62" spans="1:6" ht="31.5" x14ac:dyDescent="0.25">
      <c r="A62" s="23">
        <v>41</v>
      </c>
      <c r="B62" s="36" t="s">
        <v>78</v>
      </c>
      <c r="C62" s="37" t="s">
        <v>79</v>
      </c>
      <c r="D62" s="54">
        <v>5.7</v>
      </c>
      <c r="E62" s="54">
        <v>5.7</v>
      </c>
      <c r="F62" s="21">
        <f t="shared" si="3"/>
        <v>100</v>
      </c>
    </row>
    <row r="63" spans="1:6" ht="15.75" x14ac:dyDescent="0.25">
      <c r="A63" s="23"/>
      <c r="B63" s="77" t="s">
        <v>73</v>
      </c>
      <c r="C63" s="78"/>
      <c r="D63" s="54"/>
      <c r="E63" s="54"/>
      <c r="F63" s="21"/>
    </row>
    <row r="64" spans="1:6" ht="47.25" x14ac:dyDescent="0.25">
      <c r="A64" s="23">
        <v>42</v>
      </c>
      <c r="B64" s="30" t="s">
        <v>80</v>
      </c>
      <c r="C64" s="31" t="s">
        <v>81</v>
      </c>
      <c r="D64" s="55">
        <v>5.7</v>
      </c>
      <c r="E64" s="55">
        <v>5.7</v>
      </c>
      <c r="F64" s="21">
        <f t="shared" si="3"/>
        <v>100</v>
      </c>
    </row>
    <row r="65" spans="1:8" ht="47.25" x14ac:dyDescent="0.25">
      <c r="A65" s="23">
        <v>43</v>
      </c>
      <c r="B65" s="36" t="s">
        <v>82</v>
      </c>
      <c r="C65" s="37" t="s">
        <v>83</v>
      </c>
      <c r="D65" s="55"/>
      <c r="E65" s="55"/>
      <c r="F65" s="21">
        <f t="shared" si="3"/>
        <v>0</v>
      </c>
    </row>
    <row r="66" spans="1:8" ht="110.25" x14ac:dyDescent="0.25">
      <c r="A66" s="23">
        <v>44</v>
      </c>
      <c r="B66" s="50" t="s">
        <v>306</v>
      </c>
      <c r="C66" s="51" t="s">
        <v>307</v>
      </c>
      <c r="D66" s="55"/>
      <c r="E66" s="55"/>
      <c r="F66" s="21">
        <f t="shared" si="3"/>
        <v>0</v>
      </c>
    </row>
    <row r="67" spans="1:8" ht="15.75" customHeight="1" x14ac:dyDescent="0.25">
      <c r="A67" s="23"/>
      <c r="B67" s="77" t="s">
        <v>73</v>
      </c>
      <c r="C67" s="78"/>
      <c r="D67" s="55"/>
      <c r="E67" s="55"/>
      <c r="F67" s="21"/>
    </row>
    <row r="68" spans="1:8" ht="126" x14ac:dyDescent="0.25">
      <c r="A68" s="23">
        <v>45</v>
      </c>
      <c r="B68" s="48" t="s">
        <v>306</v>
      </c>
      <c r="C68" s="49" t="s">
        <v>308</v>
      </c>
      <c r="D68" s="55">
        <v>0</v>
      </c>
      <c r="E68" s="55">
        <v>0</v>
      </c>
      <c r="F68" s="21">
        <f t="shared" si="3"/>
        <v>0</v>
      </c>
    </row>
    <row r="69" spans="1:8" ht="47.25" x14ac:dyDescent="0.25">
      <c r="A69" s="23">
        <v>46</v>
      </c>
      <c r="B69" s="34" t="s">
        <v>84</v>
      </c>
      <c r="C69" s="38" t="s">
        <v>85</v>
      </c>
      <c r="D69" s="58"/>
      <c r="E69" s="58"/>
      <c r="F69" s="21">
        <f t="shared" si="0"/>
        <v>0</v>
      </c>
    </row>
    <row r="70" spans="1:8" ht="33" customHeight="1" x14ac:dyDescent="0.25">
      <c r="A70" s="23">
        <f>1+A69</f>
        <v>47</v>
      </c>
      <c r="B70" s="34" t="s">
        <v>86</v>
      </c>
      <c r="C70" s="38" t="s">
        <v>87</v>
      </c>
      <c r="D70" s="58">
        <f>D72+D73</f>
        <v>189.88800000000001</v>
      </c>
      <c r="E70" s="58">
        <f>E72+E73</f>
        <v>189.88800000000001</v>
      </c>
      <c r="F70" s="21">
        <f t="shared" si="0"/>
        <v>100</v>
      </c>
    </row>
    <row r="71" spans="1:8" ht="15.75" x14ac:dyDescent="0.25">
      <c r="A71" s="23"/>
      <c r="B71" s="77" t="s">
        <v>73</v>
      </c>
      <c r="C71" s="78"/>
      <c r="D71" s="54"/>
      <c r="E71" s="54"/>
      <c r="F71" s="21">
        <f t="shared" si="0"/>
        <v>0</v>
      </c>
    </row>
    <row r="72" spans="1:8" ht="31.5" x14ac:dyDescent="0.25">
      <c r="A72" s="23">
        <f>A70+1</f>
        <v>48</v>
      </c>
      <c r="B72" s="30" t="s">
        <v>88</v>
      </c>
      <c r="C72" s="31" t="s">
        <v>89</v>
      </c>
      <c r="D72" s="55">
        <v>17.100000000000001</v>
      </c>
      <c r="E72" s="55">
        <v>17.100000000000001</v>
      </c>
      <c r="F72" s="21">
        <f t="shared" si="0"/>
        <v>100</v>
      </c>
    </row>
    <row r="73" spans="1:8" ht="47.25" x14ac:dyDescent="0.25">
      <c r="A73" s="23">
        <f>A72+1</f>
        <v>49</v>
      </c>
      <c r="B73" s="30" t="s">
        <v>90</v>
      </c>
      <c r="C73" s="31" t="s">
        <v>91</v>
      </c>
      <c r="D73" s="55">
        <v>172.78800000000001</v>
      </c>
      <c r="E73" s="55">
        <v>172.78800000000001</v>
      </c>
      <c r="F73" s="21">
        <f t="shared" si="0"/>
        <v>100</v>
      </c>
    </row>
    <row r="74" spans="1:8" ht="15.75" x14ac:dyDescent="0.25">
      <c r="A74" s="23">
        <f>A73+1</f>
        <v>50</v>
      </c>
      <c r="B74" s="34" t="s">
        <v>92</v>
      </c>
      <c r="C74" s="38" t="s">
        <v>93</v>
      </c>
      <c r="D74" s="59">
        <f>D76+D77+D82</f>
        <v>340</v>
      </c>
      <c r="E74" s="59">
        <f>E76+E77+E82</f>
        <v>280</v>
      </c>
      <c r="F74" s="21">
        <f t="shared" si="0"/>
        <v>82.35294117647058</v>
      </c>
    </row>
    <row r="75" spans="1:8" ht="15.75" x14ac:dyDescent="0.25">
      <c r="A75" s="23"/>
      <c r="B75" s="77" t="s">
        <v>73</v>
      </c>
      <c r="C75" s="78"/>
      <c r="D75" s="54"/>
      <c r="E75" s="54"/>
      <c r="F75" s="21">
        <f t="shared" si="0"/>
        <v>0</v>
      </c>
    </row>
    <row r="76" spans="1:8" ht="31.5" x14ac:dyDescent="0.25">
      <c r="A76" s="23">
        <v>51</v>
      </c>
      <c r="B76" s="47" t="s">
        <v>304</v>
      </c>
      <c r="C76" s="46" t="s">
        <v>305</v>
      </c>
      <c r="D76" s="54">
        <v>240</v>
      </c>
      <c r="E76" s="54">
        <v>180</v>
      </c>
      <c r="F76" s="21">
        <v>75</v>
      </c>
    </row>
    <row r="77" spans="1:8" ht="78.75" x14ac:dyDescent="0.25">
      <c r="A77" s="23">
        <v>52</v>
      </c>
      <c r="B77" s="36" t="s">
        <v>318</v>
      </c>
      <c r="C77" s="39" t="s">
        <v>319</v>
      </c>
      <c r="D77" s="54">
        <v>100</v>
      </c>
      <c r="E77" s="54">
        <v>100</v>
      </c>
      <c r="F77" s="21">
        <f>IF(D77&gt;0,E77/D77*100,)</f>
        <v>100</v>
      </c>
      <c r="H77" s="40"/>
    </row>
    <row r="78" spans="1:8" ht="15.75" x14ac:dyDescent="0.25">
      <c r="A78" s="23"/>
      <c r="B78" s="77" t="s">
        <v>73</v>
      </c>
      <c r="C78" s="78"/>
      <c r="D78" s="54"/>
      <c r="E78" s="54"/>
      <c r="F78" s="21">
        <f t="shared" si="0"/>
        <v>0</v>
      </c>
    </row>
    <row r="79" spans="1:8" ht="126" x14ac:dyDescent="0.25">
      <c r="A79" s="23">
        <f>A77+1</f>
        <v>53</v>
      </c>
      <c r="B79" s="41"/>
      <c r="C79" s="26" t="s">
        <v>242</v>
      </c>
      <c r="D79" s="54"/>
      <c r="E79" s="54"/>
      <c r="F79" s="21">
        <f t="shared" si="0"/>
        <v>0</v>
      </c>
    </row>
    <row r="80" spans="1:8" ht="110.25" x14ac:dyDescent="0.25">
      <c r="A80" s="23">
        <f>1+A79</f>
        <v>54</v>
      </c>
      <c r="B80" s="41"/>
      <c r="C80" s="26" t="s">
        <v>94</v>
      </c>
      <c r="D80" s="54"/>
      <c r="E80" s="54"/>
      <c r="F80" s="21">
        <f t="shared" si="0"/>
        <v>0</v>
      </c>
    </row>
    <row r="81" spans="1:6" ht="31.5" x14ac:dyDescent="0.25">
      <c r="A81" s="23">
        <f>1+A80</f>
        <v>55</v>
      </c>
      <c r="B81" s="41"/>
      <c r="C81" s="26" t="s">
        <v>95</v>
      </c>
      <c r="D81" s="60"/>
      <c r="E81" s="60"/>
      <c r="F81" s="21">
        <f t="shared" si="0"/>
        <v>0</v>
      </c>
    </row>
    <row r="82" spans="1:6" ht="94.5" x14ac:dyDescent="0.25">
      <c r="A82" s="23">
        <f>1+A81</f>
        <v>56</v>
      </c>
      <c r="B82" s="36" t="s">
        <v>96</v>
      </c>
      <c r="C82" s="39" t="s">
        <v>97</v>
      </c>
      <c r="D82" s="54"/>
      <c r="E82" s="54"/>
      <c r="F82" s="21">
        <f t="shared" si="0"/>
        <v>0</v>
      </c>
    </row>
    <row r="83" spans="1:6" ht="15.75" x14ac:dyDescent="0.25">
      <c r="A83" s="23"/>
      <c r="B83" s="77" t="s">
        <v>73</v>
      </c>
      <c r="C83" s="78"/>
      <c r="D83" s="54"/>
      <c r="E83" s="54"/>
      <c r="F83" s="21">
        <f t="shared" si="0"/>
        <v>0</v>
      </c>
    </row>
    <row r="84" spans="1:6" ht="47.25" x14ac:dyDescent="0.25">
      <c r="A84" s="23">
        <f>A82+1</f>
        <v>57</v>
      </c>
      <c r="B84" s="42"/>
      <c r="C84" s="31" t="s">
        <v>98</v>
      </c>
      <c r="D84" s="54"/>
      <c r="E84" s="54"/>
      <c r="F84" s="21">
        <f t="shared" ref="F84:F97" si="4">IF(D84&gt;0,E84/D84*100,)</f>
        <v>0</v>
      </c>
    </row>
    <row r="85" spans="1:6" ht="49.5" customHeight="1" x14ac:dyDescent="0.25">
      <c r="A85" s="23">
        <f>1+A84</f>
        <v>58</v>
      </c>
      <c r="B85" s="42"/>
      <c r="C85" s="31" t="s">
        <v>99</v>
      </c>
      <c r="D85" s="54"/>
      <c r="E85" s="54"/>
      <c r="F85" s="21">
        <f t="shared" si="4"/>
        <v>0</v>
      </c>
    </row>
    <row r="86" spans="1:6" ht="47.25" x14ac:dyDescent="0.25">
      <c r="A86" s="23">
        <f t="shared" ref="A86:A93" si="5">1+A85</f>
        <v>59</v>
      </c>
      <c r="B86" s="42"/>
      <c r="C86" s="31" t="s">
        <v>100</v>
      </c>
      <c r="D86" s="54"/>
      <c r="E86" s="54"/>
      <c r="F86" s="21">
        <f t="shared" si="4"/>
        <v>0</v>
      </c>
    </row>
    <row r="87" spans="1:6" ht="63" x14ac:dyDescent="0.25">
      <c r="A87" s="23">
        <f t="shared" si="5"/>
        <v>60</v>
      </c>
      <c r="B87" s="42"/>
      <c r="C87" s="31" t="s">
        <v>101</v>
      </c>
      <c r="D87" s="61"/>
      <c r="E87" s="61"/>
      <c r="F87" s="21">
        <f t="shared" si="4"/>
        <v>0</v>
      </c>
    </row>
    <row r="88" spans="1:6" ht="31.5" x14ac:dyDescent="0.25">
      <c r="A88" s="23">
        <f t="shared" si="5"/>
        <v>61</v>
      </c>
      <c r="B88" s="42"/>
      <c r="C88" s="26" t="s">
        <v>102</v>
      </c>
      <c r="D88" s="60"/>
      <c r="E88" s="60"/>
      <c r="F88" s="21">
        <f t="shared" si="4"/>
        <v>0</v>
      </c>
    </row>
    <row r="89" spans="1:6" ht="31.5" x14ac:dyDescent="0.25">
      <c r="A89" s="23">
        <f t="shared" si="5"/>
        <v>62</v>
      </c>
      <c r="B89" s="34" t="s">
        <v>103</v>
      </c>
      <c r="C89" s="38" t="s">
        <v>104</v>
      </c>
      <c r="D89" s="58"/>
      <c r="E89" s="58">
        <v>0</v>
      </c>
      <c r="F89" s="21">
        <f t="shared" si="4"/>
        <v>0</v>
      </c>
    </row>
    <row r="90" spans="1:6" ht="47.25" x14ac:dyDescent="0.2">
      <c r="A90" s="23">
        <f t="shared" si="5"/>
        <v>63</v>
      </c>
      <c r="B90" s="34" t="s">
        <v>105</v>
      </c>
      <c r="C90" s="35" t="s">
        <v>106</v>
      </c>
      <c r="D90" s="53"/>
      <c r="E90" s="53"/>
      <c r="F90" s="21">
        <f t="shared" si="4"/>
        <v>0</v>
      </c>
    </row>
    <row r="91" spans="1:6" ht="31.5" x14ac:dyDescent="0.2">
      <c r="A91" s="23">
        <f t="shared" si="5"/>
        <v>64</v>
      </c>
      <c r="B91" s="34" t="s">
        <v>287</v>
      </c>
      <c r="C91" s="35" t="s">
        <v>288</v>
      </c>
      <c r="D91" s="53"/>
      <c r="E91" s="53"/>
      <c r="F91" s="52"/>
    </row>
    <row r="92" spans="1:6" ht="31.5" x14ac:dyDescent="0.2">
      <c r="A92" s="23">
        <v>65</v>
      </c>
      <c r="B92" s="34" t="s">
        <v>107</v>
      </c>
      <c r="C92" s="35" t="s">
        <v>108</v>
      </c>
      <c r="D92" s="53">
        <v>12.3</v>
      </c>
      <c r="E92" s="53">
        <v>12.3</v>
      </c>
      <c r="F92" s="21">
        <f t="shared" si="4"/>
        <v>100</v>
      </c>
    </row>
    <row r="93" spans="1:6" ht="110.25" x14ac:dyDescent="0.2">
      <c r="A93" s="23">
        <f t="shared" si="5"/>
        <v>66</v>
      </c>
      <c r="B93" s="34" t="s">
        <v>109</v>
      </c>
      <c r="C93" s="35" t="s">
        <v>110</v>
      </c>
      <c r="D93" s="53"/>
      <c r="E93" s="53"/>
      <c r="F93" s="21">
        <f t="shared" si="4"/>
        <v>0</v>
      </c>
    </row>
    <row r="94" spans="1:6" ht="78.75" x14ac:dyDescent="0.2">
      <c r="A94" s="23">
        <v>67</v>
      </c>
      <c r="B94" s="34" t="s">
        <v>243</v>
      </c>
      <c r="C94" s="35" t="s">
        <v>244</v>
      </c>
      <c r="D94" s="53"/>
      <c r="E94" s="53"/>
      <c r="F94" s="21"/>
    </row>
    <row r="95" spans="1:6" ht="96" customHeight="1" x14ac:dyDescent="0.2">
      <c r="A95" s="23">
        <v>68</v>
      </c>
      <c r="B95" s="34" t="s">
        <v>269</v>
      </c>
      <c r="C95" s="35" t="s">
        <v>270</v>
      </c>
      <c r="D95" s="53"/>
      <c r="E95" s="53"/>
      <c r="F95" s="21"/>
    </row>
    <row r="96" spans="1:6" ht="31.5" x14ac:dyDescent="0.25">
      <c r="A96" s="23">
        <v>69</v>
      </c>
      <c r="B96" s="34" t="s">
        <v>111</v>
      </c>
      <c r="C96" s="38" t="s">
        <v>245</v>
      </c>
      <c r="D96" s="58"/>
      <c r="E96" s="58"/>
      <c r="F96" s="21">
        <f t="shared" si="4"/>
        <v>0</v>
      </c>
    </row>
    <row r="97" spans="1:6" ht="15.75" x14ac:dyDescent="0.25">
      <c r="A97" s="23">
        <v>70</v>
      </c>
      <c r="B97" s="34" t="s">
        <v>112</v>
      </c>
      <c r="C97" s="38" t="s">
        <v>113</v>
      </c>
      <c r="D97" s="59">
        <f>D96+D55+D11</f>
        <v>9784.509</v>
      </c>
      <c r="E97" s="59">
        <f>E96+E55+E11</f>
        <v>10003.968000000001</v>
      </c>
      <c r="F97" s="21">
        <f t="shared" si="4"/>
        <v>102.24292297140308</v>
      </c>
    </row>
    <row r="98" spans="1:6" ht="15.75" x14ac:dyDescent="0.25">
      <c r="A98" s="74" t="s">
        <v>114</v>
      </c>
      <c r="B98" s="75"/>
      <c r="C98" s="75"/>
      <c r="D98" s="75"/>
      <c r="E98" s="75"/>
      <c r="F98" s="76"/>
    </row>
    <row r="99" spans="1:6" ht="15.75" x14ac:dyDescent="0.25">
      <c r="A99" s="23">
        <v>71</v>
      </c>
      <c r="B99" s="34" t="s">
        <v>115</v>
      </c>
      <c r="C99" s="38" t="s">
        <v>116</v>
      </c>
      <c r="D99" s="58">
        <f>D100+D101+D102+D104+D105+D106+D107+D108+D109</f>
        <v>2777.2260000000001</v>
      </c>
      <c r="E99" s="58">
        <f>E100+E101+E102+E104+E105+E106+E107+E108+E109</f>
        <v>2777.2260000000001</v>
      </c>
      <c r="F99" s="43">
        <f>IF(D99&gt;0,E99/D99*100,)</f>
        <v>100</v>
      </c>
    </row>
    <row r="100" spans="1:6" ht="31.5" x14ac:dyDescent="0.25">
      <c r="A100" s="23">
        <v>72</v>
      </c>
      <c r="B100" s="36" t="s">
        <v>117</v>
      </c>
      <c r="C100" s="37" t="s">
        <v>118</v>
      </c>
      <c r="D100" s="54">
        <v>645.77300000000002</v>
      </c>
      <c r="E100" s="54">
        <v>645.77300000000002</v>
      </c>
      <c r="F100" s="43">
        <f t="shared" ref="F100:F159" si="6">IF(D100&gt;0,E100/D100*100,)</f>
        <v>100</v>
      </c>
    </row>
    <row r="101" spans="1:6" ht="47.25" x14ac:dyDescent="0.25">
      <c r="A101" s="23">
        <v>73</v>
      </c>
      <c r="B101" s="36" t="s">
        <v>119</v>
      </c>
      <c r="C101" s="37" t="s">
        <v>278</v>
      </c>
      <c r="D101" s="54"/>
      <c r="E101" s="54"/>
      <c r="F101" s="43">
        <f t="shared" si="6"/>
        <v>0</v>
      </c>
    </row>
    <row r="102" spans="1:6" ht="15.75" x14ac:dyDescent="0.25">
      <c r="A102" s="23">
        <v>74</v>
      </c>
      <c r="B102" s="36" t="s">
        <v>120</v>
      </c>
      <c r="C102" s="37" t="s">
        <v>121</v>
      </c>
      <c r="D102" s="54">
        <v>2071.453</v>
      </c>
      <c r="E102" s="54">
        <v>2071.453</v>
      </c>
      <c r="F102" s="43">
        <f t="shared" si="6"/>
        <v>100</v>
      </c>
    </row>
    <row r="103" spans="1:6" ht="15.75" x14ac:dyDescent="0.25">
      <c r="A103" s="23"/>
      <c r="B103" s="36"/>
      <c r="C103" s="37" t="s">
        <v>289</v>
      </c>
      <c r="D103" s="54">
        <v>0</v>
      </c>
      <c r="E103" s="54">
        <v>0</v>
      </c>
      <c r="F103" s="43"/>
    </row>
    <row r="104" spans="1:6" ht="15.75" x14ac:dyDescent="0.25">
      <c r="A104" s="23">
        <v>75</v>
      </c>
      <c r="B104" s="36" t="s">
        <v>122</v>
      </c>
      <c r="C104" s="37" t="s">
        <v>123</v>
      </c>
      <c r="D104" s="54"/>
      <c r="E104" s="54"/>
      <c r="F104" s="43">
        <f t="shared" si="6"/>
        <v>0</v>
      </c>
    </row>
    <row r="105" spans="1:6" ht="47.25" x14ac:dyDescent="0.25">
      <c r="A105" s="23">
        <v>76</v>
      </c>
      <c r="B105" s="36" t="s">
        <v>124</v>
      </c>
      <c r="C105" s="37" t="s">
        <v>246</v>
      </c>
      <c r="D105" s="60"/>
      <c r="E105" s="60"/>
      <c r="F105" s="43">
        <f t="shared" si="6"/>
        <v>0</v>
      </c>
    </row>
    <row r="106" spans="1:6" ht="31.5" x14ac:dyDescent="0.25">
      <c r="A106" s="23">
        <v>77</v>
      </c>
      <c r="B106" s="36" t="s">
        <v>125</v>
      </c>
      <c r="C106" s="37" t="s">
        <v>126</v>
      </c>
      <c r="D106" s="62">
        <v>60</v>
      </c>
      <c r="E106" s="62">
        <v>60</v>
      </c>
      <c r="F106" s="43">
        <f t="shared" si="6"/>
        <v>100</v>
      </c>
    </row>
    <row r="107" spans="1:6" ht="15.75" x14ac:dyDescent="0.25">
      <c r="A107" s="23">
        <v>78</v>
      </c>
      <c r="B107" s="36" t="s">
        <v>127</v>
      </c>
      <c r="C107" s="37" t="s">
        <v>129</v>
      </c>
      <c r="D107" s="54">
        <v>0</v>
      </c>
      <c r="E107" s="54"/>
      <c r="F107" s="43">
        <f t="shared" si="6"/>
        <v>0</v>
      </c>
    </row>
    <row r="108" spans="1:6" ht="31.5" x14ac:dyDescent="0.25">
      <c r="A108" s="23">
        <v>79</v>
      </c>
      <c r="B108" s="36" t="s">
        <v>128</v>
      </c>
      <c r="C108" s="37" t="s">
        <v>131</v>
      </c>
      <c r="D108" s="54"/>
      <c r="E108" s="54"/>
      <c r="F108" s="43">
        <f t="shared" si="6"/>
        <v>0</v>
      </c>
    </row>
    <row r="109" spans="1:6" ht="15.75" x14ac:dyDescent="0.25">
      <c r="A109" s="23">
        <v>80</v>
      </c>
      <c r="B109" s="36" t="s">
        <v>130</v>
      </c>
      <c r="C109" s="37" t="s">
        <v>132</v>
      </c>
      <c r="D109" s="54"/>
      <c r="E109" s="54"/>
      <c r="F109" s="43">
        <f t="shared" si="6"/>
        <v>0</v>
      </c>
    </row>
    <row r="110" spans="1:6" ht="15.75" x14ac:dyDescent="0.25">
      <c r="A110" s="23">
        <v>81</v>
      </c>
      <c r="B110" s="34" t="s">
        <v>133</v>
      </c>
      <c r="C110" s="35" t="s">
        <v>134</v>
      </c>
      <c r="D110" s="58">
        <f>D111+D112</f>
        <v>172.78800000000001</v>
      </c>
      <c r="E110" s="58">
        <f>E111+E112</f>
        <v>172.78800000000001</v>
      </c>
      <c r="F110" s="43">
        <f t="shared" si="6"/>
        <v>100</v>
      </c>
    </row>
    <row r="111" spans="1:6" ht="15.75" x14ac:dyDescent="0.25">
      <c r="A111" s="23">
        <v>82</v>
      </c>
      <c r="B111" s="36" t="s">
        <v>135</v>
      </c>
      <c r="C111" s="44" t="s">
        <v>136</v>
      </c>
      <c r="D111" s="54">
        <v>172.78800000000001</v>
      </c>
      <c r="E111" s="54">
        <v>172.78800000000001</v>
      </c>
      <c r="F111" s="43">
        <f t="shared" si="6"/>
        <v>100</v>
      </c>
    </row>
    <row r="112" spans="1:6" ht="15.75" x14ac:dyDescent="0.25">
      <c r="A112" s="23">
        <v>83</v>
      </c>
      <c r="B112" s="36" t="s">
        <v>137</v>
      </c>
      <c r="C112" s="44" t="s">
        <v>138</v>
      </c>
      <c r="D112" s="54"/>
      <c r="E112" s="54"/>
      <c r="F112" s="43">
        <f t="shared" si="6"/>
        <v>0</v>
      </c>
    </row>
    <row r="113" spans="1:6" ht="31.5" x14ac:dyDescent="0.25">
      <c r="A113" s="23">
        <v>84</v>
      </c>
      <c r="B113" s="34" t="s">
        <v>139</v>
      </c>
      <c r="C113" s="35" t="s">
        <v>140</v>
      </c>
      <c r="D113" s="58">
        <f>D114+D116+D117+D118+D115</f>
        <v>490.59000000000003</v>
      </c>
      <c r="E113" s="58">
        <f>E114+E116+E117+E118+E115</f>
        <v>490.59000000000003</v>
      </c>
      <c r="F113" s="43">
        <f t="shared" si="6"/>
        <v>100</v>
      </c>
    </row>
    <row r="114" spans="1:6" ht="15.75" x14ac:dyDescent="0.25">
      <c r="A114" s="23">
        <v>85</v>
      </c>
      <c r="B114" s="36" t="s">
        <v>141</v>
      </c>
      <c r="C114" s="44" t="s">
        <v>142</v>
      </c>
      <c r="D114" s="54"/>
      <c r="E114" s="54"/>
      <c r="F114" s="43">
        <f t="shared" si="6"/>
        <v>0</v>
      </c>
    </row>
    <row r="115" spans="1:6" ht="15.75" x14ac:dyDescent="0.25">
      <c r="A115" s="23">
        <v>86</v>
      </c>
      <c r="B115" s="36" t="s">
        <v>280</v>
      </c>
      <c r="C115" s="44" t="s">
        <v>279</v>
      </c>
      <c r="D115" s="54">
        <v>17.100000000000001</v>
      </c>
      <c r="E115" s="54">
        <v>17.100000000000001</v>
      </c>
      <c r="F115" s="43">
        <f t="shared" si="6"/>
        <v>100</v>
      </c>
    </row>
    <row r="116" spans="1:6" ht="63" x14ac:dyDescent="0.25">
      <c r="A116" s="23">
        <v>87</v>
      </c>
      <c r="B116" s="36" t="s">
        <v>143</v>
      </c>
      <c r="C116" s="44" t="s">
        <v>144</v>
      </c>
      <c r="D116" s="54"/>
      <c r="E116" s="54"/>
      <c r="F116" s="43">
        <f t="shared" si="6"/>
        <v>0</v>
      </c>
    </row>
    <row r="117" spans="1:6" ht="15.75" x14ac:dyDescent="0.25">
      <c r="A117" s="23">
        <v>88</v>
      </c>
      <c r="B117" s="36" t="s">
        <v>145</v>
      </c>
      <c r="C117" s="44" t="s">
        <v>146</v>
      </c>
      <c r="D117" s="62">
        <v>473.49</v>
      </c>
      <c r="E117" s="62">
        <v>473.49</v>
      </c>
      <c r="F117" s="43">
        <f t="shared" si="6"/>
        <v>100</v>
      </c>
    </row>
    <row r="118" spans="1:6" ht="47.25" x14ac:dyDescent="0.25">
      <c r="A118" s="23">
        <v>89</v>
      </c>
      <c r="B118" s="36" t="s">
        <v>147</v>
      </c>
      <c r="C118" s="44" t="s">
        <v>148</v>
      </c>
      <c r="D118" s="54"/>
      <c r="E118" s="54"/>
      <c r="F118" s="43">
        <f t="shared" si="6"/>
        <v>0</v>
      </c>
    </row>
    <row r="119" spans="1:6" ht="15.75" x14ac:dyDescent="0.25">
      <c r="A119" s="23">
        <v>90</v>
      </c>
      <c r="B119" s="34" t="s">
        <v>149</v>
      </c>
      <c r="C119" s="38" t="s">
        <v>150</v>
      </c>
      <c r="D119" s="58">
        <f>D120+D121+D122+D123+D124+D125+D126+D127+D128+D129</f>
        <v>2102.172</v>
      </c>
      <c r="E119" s="58">
        <v>1791.1320000000001</v>
      </c>
      <c r="F119" s="43">
        <f t="shared" si="6"/>
        <v>85.203874849441448</v>
      </c>
    </row>
    <row r="120" spans="1:6" ht="15.75" x14ac:dyDescent="0.25">
      <c r="A120" s="23">
        <v>91</v>
      </c>
      <c r="B120" s="36" t="s">
        <v>151</v>
      </c>
      <c r="C120" s="37" t="s">
        <v>152</v>
      </c>
      <c r="D120" s="62"/>
      <c r="E120" s="62"/>
      <c r="F120" s="43">
        <f t="shared" si="6"/>
        <v>0</v>
      </c>
    </row>
    <row r="121" spans="1:6" ht="15.75" x14ac:dyDescent="0.25">
      <c r="A121" s="23">
        <v>92</v>
      </c>
      <c r="B121" s="36" t="s">
        <v>153</v>
      </c>
      <c r="C121" s="37" t="s">
        <v>154</v>
      </c>
      <c r="D121" s="54"/>
      <c r="E121" s="54"/>
      <c r="F121" s="43">
        <f t="shared" si="6"/>
        <v>0</v>
      </c>
    </row>
    <row r="122" spans="1:6" ht="15.75" x14ac:dyDescent="0.25">
      <c r="A122" s="23">
        <v>93</v>
      </c>
      <c r="B122" s="36" t="s">
        <v>155</v>
      </c>
      <c r="C122" s="37" t="s">
        <v>156</v>
      </c>
      <c r="D122" s="54"/>
      <c r="E122" s="54"/>
      <c r="F122" s="43">
        <f t="shared" si="6"/>
        <v>0</v>
      </c>
    </row>
    <row r="123" spans="1:6" ht="15.75" x14ac:dyDescent="0.25">
      <c r="A123" s="23">
        <v>94</v>
      </c>
      <c r="B123" s="36" t="s">
        <v>157</v>
      </c>
      <c r="C123" s="37" t="s">
        <v>158</v>
      </c>
      <c r="D123" s="54"/>
      <c r="E123" s="54"/>
      <c r="F123" s="43">
        <f t="shared" si="6"/>
        <v>0</v>
      </c>
    </row>
    <row r="124" spans="1:6" ht="15.75" x14ac:dyDescent="0.25">
      <c r="A124" s="23">
        <v>95</v>
      </c>
      <c r="B124" s="36" t="s">
        <v>159</v>
      </c>
      <c r="C124" s="37" t="s">
        <v>160</v>
      </c>
      <c r="D124" s="54"/>
      <c r="E124" s="54"/>
      <c r="F124" s="43">
        <f t="shared" si="6"/>
        <v>0</v>
      </c>
    </row>
    <row r="125" spans="1:6" ht="15.75" x14ac:dyDescent="0.25">
      <c r="A125" s="23">
        <v>96</v>
      </c>
      <c r="B125" s="36" t="s">
        <v>161</v>
      </c>
      <c r="C125" s="37" t="s">
        <v>162</v>
      </c>
      <c r="D125" s="54"/>
      <c r="E125" s="54"/>
      <c r="F125" s="43">
        <f t="shared" si="6"/>
        <v>0</v>
      </c>
    </row>
    <row r="126" spans="1:6" ht="15.75" x14ac:dyDescent="0.25">
      <c r="A126" s="23">
        <v>97</v>
      </c>
      <c r="B126" s="36" t="s">
        <v>163</v>
      </c>
      <c r="C126" s="37" t="s">
        <v>164</v>
      </c>
      <c r="D126" s="62"/>
      <c r="E126" s="62"/>
      <c r="F126" s="43">
        <f t="shared" si="6"/>
        <v>0</v>
      </c>
    </row>
    <row r="127" spans="1:6" ht="15.75" x14ac:dyDescent="0.25">
      <c r="A127" s="23">
        <v>98</v>
      </c>
      <c r="B127" s="36" t="s">
        <v>165</v>
      </c>
      <c r="C127" s="37" t="s">
        <v>247</v>
      </c>
      <c r="D127" s="62">
        <v>1843.921</v>
      </c>
      <c r="E127" s="62">
        <v>1592.8810000000001</v>
      </c>
      <c r="F127" s="43">
        <f t="shared" si="6"/>
        <v>86.385533870485773</v>
      </c>
    </row>
    <row r="128" spans="1:6" ht="15.75" x14ac:dyDescent="0.25">
      <c r="A128" s="23">
        <v>99</v>
      </c>
      <c r="B128" s="36" t="s">
        <v>166</v>
      </c>
      <c r="C128" s="37" t="s">
        <v>167</v>
      </c>
      <c r="D128" s="54"/>
      <c r="E128" s="54"/>
      <c r="F128" s="43">
        <f t="shared" si="6"/>
        <v>0</v>
      </c>
    </row>
    <row r="129" spans="1:6" ht="31.5" x14ac:dyDescent="0.25">
      <c r="A129" s="23">
        <v>100</v>
      </c>
      <c r="B129" s="36" t="s">
        <v>168</v>
      </c>
      <c r="C129" s="37" t="s">
        <v>169</v>
      </c>
      <c r="D129" s="54">
        <v>258.25099999999998</v>
      </c>
      <c r="E129" s="54">
        <v>198.251</v>
      </c>
      <c r="F129" s="43">
        <f t="shared" si="6"/>
        <v>76.766788899171743</v>
      </c>
    </row>
    <row r="130" spans="1:6" ht="15.75" x14ac:dyDescent="0.25">
      <c r="A130" s="23">
        <v>101</v>
      </c>
      <c r="B130" s="34" t="s">
        <v>170</v>
      </c>
      <c r="C130" s="38" t="s">
        <v>171</v>
      </c>
      <c r="D130" s="58">
        <v>1867.249</v>
      </c>
      <c r="E130" s="58">
        <v>1802.943</v>
      </c>
      <c r="F130" s="43">
        <f t="shared" si="6"/>
        <v>96.556110084943143</v>
      </c>
    </row>
    <row r="131" spans="1:6" ht="15.75" x14ac:dyDescent="0.25">
      <c r="A131" s="23">
        <v>102</v>
      </c>
      <c r="B131" s="36" t="s">
        <v>172</v>
      </c>
      <c r="C131" s="37" t="s">
        <v>173</v>
      </c>
      <c r="D131" s="54"/>
      <c r="E131" s="54"/>
      <c r="F131" s="43">
        <f t="shared" si="6"/>
        <v>0</v>
      </c>
    </row>
    <row r="132" spans="1:6" ht="15.75" x14ac:dyDescent="0.25">
      <c r="A132" s="23">
        <v>103</v>
      </c>
      <c r="B132" s="36" t="s">
        <v>174</v>
      </c>
      <c r="C132" s="37" t="s">
        <v>175</v>
      </c>
      <c r="D132" s="54">
        <v>0</v>
      </c>
      <c r="E132" s="54">
        <v>0</v>
      </c>
      <c r="F132" s="43">
        <f t="shared" si="6"/>
        <v>0</v>
      </c>
    </row>
    <row r="133" spans="1:6" ht="15.75" x14ac:dyDescent="0.25">
      <c r="A133" s="23">
        <v>104</v>
      </c>
      <c r="B133" s="36" t="s">
        <v>176</v>
      </c>
      <c r="C133" s="37" t="s">
        <v>177</v>
      </c>
      <c r="D133" s="54">
        <v>1867.249</v>
      </c>
      <c r="E133" s="54">
        <v>1802.943</v>
      </c>
      <c r="F133" s="43">
        <f t="shared" si="6"/>
        <v>96.556110084943143</v>
      </c>
    </row>
    <row r="134" spans="1:6" ht="31.5" x14ac:dyDescent="0.25">
      <c r="A134" s="23">
        <v>105</v>
      </c>
      <c r="B134" s="36" t="s">
        <v>178</v>
      </c>
      <c r="C134" s="37" t="s">
        <v>179</v>
      </c>
      <c r="D134" s="54"/>
      <c r="E134" s="54">
        <v>0</v>
      </c>
      <c r="F134" s="43">
        <f t="shared" si="6"/>
        <v>0</v>
      </c>
    </row>
    <row r="135" spans="1:6" ht="15.75" x14ac:dyDescent="0.25">
      <c r="A135" s="23">
        <v>106</v>
      </c>
      <c r="B135" s="34" t="s">
        <v>180</v>
      </c>
      <c r="C135" s="38" t="s">
        <v>181</v>
      </c>
      <c r="D135" s="58">
        <v>0</v>
      </c>
      <c r="E135" s="58">
        <v>0</v>
      </c>
      <c r="F135" s="43">
        <f t="shared" si="6"/>
        <v>0</v>
      </c>
    </row>
    <row r="136" spans="1:6" ht="15.75" x14ac:dyDescent="0.25">
      <c r="A136" s="23">
        <v>107</v>
      </c>
      <c r="B136" s="34" t="s">
        <v>182</v>
      </c>
      <c r="C136" s="38" t="s">
        <v>183</v>
      </c>
      <c r="D136" s="58">
        <f>D137+D138+D139+D140+D141+D142+D143+D144</f>
        <v>0</v>
      </c>
      <c r="E136" s="58">
        <f>E137+E138+E139+E140+E141+E142+E143+E144</f>
        <v>0</v>
      </c>
      <c r="F136" s="43">
        <f t="shared" si="6"/>
        <v>0</v>
      </c>
    </row>
    <row r="137" spans="1:6" ht="15.75" x14ac:dyDescent="0.25">
      <c r="A137" s="23">
        <v>108</v>
      </c>
      <c r="B137" s="36" t="s">
        <v>184</v>
      </c>
      <c r="C137" s="37" t="s">
        <v>185</v>
      </c>
      <c r="D137" s="62"/>
      <c r="E137" s="62"/>
      <c r="F137" s="43">
        <f t="shared" si="6"/>
        <v>0</v>
      </c>
    </row>
    <row r="138" spans="1:6" ht="15.75" x14ac:dyDescent="0.25">
      <c r="A138" s="23">
        <v>109</v>
      </c>
      <c r="B138" s="36" t="s">
        <v>186</v>
      </c>
      <c r="C138" s="37" t="s">
        <v>187</v>
      </c>
      <c r="D138" s="63"/>
      <c r="E138" s="63"/>
      <c r="F138" s="43">
        <f t="shared" si="6"/>
        <v>0</v>
      </c>
    </row>
    <row r="139" spans="1:6" ht="15.75" x14ac:dyDescent="0.25">
      <c r="A139" s="23">
        <v>110</v>
      </c>
      <c r="B139" s="36" t="s">
        <v>188</v>
      </c>
      <c r="C139" s="37" t="s">
        <v>189</v>
      </c>
      <c r="D139" s="63"/>
      <c r="E139" s="63"/>
      <c r="F139" s="43">
        <f t="shared" si="6"/>
        <v>0</v>
      </c>
    </row>
    <row r="140" spans="1:6" ht="15.75" x14ac:dyDescent="0.25">
      <c r="A140" s="23">
        <v>111</v>
      </c>
      <c r="B140" s="36" t="s">
        <v>190</v>
      </c>
      <c r="C140" s="37" t="s">
        <v>191</v>
      </c>
      <c r="D140" s="63"/>
      <c r="E140" s="63"/>
      <c r="F140" s="43">
        <f t="shared" si="6"/>
        <v>0</v>
      </c>
    </row>
    <row r="141" spans="1:6" ht="31.5" x14ac:dyDescent="0.25">
      <c r="A141" s="23">
        <v>112</v>
      </c>
      <c r="B141" s="36" t="s">
        <v>192</v>
      </c>
      <c r="C141" s="37" t="s">
        <v>193</v>
      </c>
      <c r="D141" s="63"/>
      <c r="E141" s="63"/>
      <c r="F141" s="43">
        <f t="shared" si="6"/>
        <v>0</v>
      </c>
    </row>
    <row r="142" spans="1:6" ht="31.5" x14ac:dyDescent="0.25">
      <c r="A142" s="23">
        <v>113</v>
      </c>
      <c r="B142" s="36" t="s">
        <v>194</v>
      </c>
      <c r="C142" s="37" t="s">
        <v>195</v>
      </c>
      <c r="D142" s="54"/>
      <c r="E142" s="54"/>
      <c r="F142" s="43">
        <f t="shared" si="6"/>
        <v>0</v>
      </c>
    </row>
    <row r="143" spans="1:6" ht="15.75" x14ac:dyDescent="0.25">
      <c r="A143" s="23">
        <v>114</v>
      </c>
      <c r="B143" s="36" t="s">
        <v>196</v>
      </c>
      <c r="C143" s="37" t="s">
        <v>197</v>
      </c>
      <c r="D143" s="54"/>
      <c r="E143" s="54"/>
      <c r="F143" s="43">
        <f t="shared" si="6"/>
        <v>0</v>
      </c>
    </row>
    <row r="144" spans="1:6" ht="15.75" x14ac:dyDescent="0.25">
      <c r="A144" s="23">
        <v>115</v>
      </c>
      <c r="B144" s="36" t="s">
        <v>198</v>
      </c>
      <c r="C144" s="37" t="s">
        <v>199</v>
      </c>
      <c r="D144" s="60"/>
      <c r="E144" s="60"/>
      <c r="F144" s="43">
        <f t="shared" si="6"/>
        <v>0</v>
      </c>
    </row>
    <row r="145" spans="1:6" ht="31.5" x14ac:dyDescent="0.25">
      <c r="A145" s="23">
        <v>116</v>
      </c>
      <c r="B145" s="34" t="s">
        <v>200</v>
      </c>
      <c r="C145" s="38" t="s">
        <v>201</v>
      </c>
      <c r="D145" s="58">
        <f>D146+D147+D148</f>
        <v>3015.681</v>
      </c>
      <c r="E145" s="58">
        <f>E146+E147+E148</f>
        <v>3015.681</v>
      </c>
      <c r="F145" s="43">
        <f t="shared" si="6"/>
        <v>100</v>
      </c>
    </row>
    <row r="146" spans="1:6" ht="15.75" x14ac:dyDescent="0.25">
      <c r="A146" s="23">
        <v>117</v>
      </c>
      <c r="B146" s="36" t="s">
        <v>202</v>
      </c>
      <c r="C146" s="37" t="s">
        <v>203</v>
      </c>
      <c r="D146" s="54">
        <v>3015.681</v>
      </c>
      <c r="E146" s="54">
        <v>3015.681</v>
      </c>
      <c r="F146" s="43">
        <f t="shared" si="6"/>
        <v>100</v>
      </c>
    </row>
    <row r="147" spans="1:6" ht="15.75" x14ac:dyDescent="0.25">
      <c r="A147" s="23">
        <v>118</v>
      </c>
      <c r="B147" s="36" t="s">
        <v>204</v>
      </c>
      <c r="C147" s="37" t="s">
        <v>205</v>
      </c>
      <c r="D147" s="54"/>
      <c r="E147" s="54"/>
      <c r="F147" s="43">
        <f t="shared" si="6"/>
        <v>0</v>
      </c>
    </row>
    <row r="148" spans="1:6" ht="33" customHeight="1" x14ac:dyDescent="0.25">
      <c r="A148" s="23">
        <v>119</v>
      </c>
      <c r="B148" s="36" t="s">
        <v>206</v>
      </c>
      <c r="C148" s="37" t="s">
        <v>207</v>
      </c>
      <c r="D148" s="60"/>
      <c r="E148" s="60"/>
      <c r="F148" s="43">
        <f t="shared" si="6"/>
        <v>0</v>
      </c>
    </row>
    <row r="149" spans="1:6" ht="15.75" x14ac:dyDescent="0.25">
      <c r="A149" s="23">
        <v>120</v>
      </c>
      <c r="B149" s="34" t="s">
        <v>208</v>
      </c>
      <c r="C149" s="38" t="s">
        <v>248</v>
      </c>
      <c r="D149" s="58">
        <f>D150+D151+D152+D153+D154+D155+D156+D157</f>
        <v>0</v>
      </c>
      <c r="E149" s="58">
        <f>E150+E151+E152+E153+E154+E155+E156+E157</f>
        <v>0</v>
      </c>
      <c r="F149" s="43">
        <f t="shared" si="6"/>
        <v>0</v>
      </c>
    </row>
    <row r="150" spans="1:6" ht="15.75" x14ac:dyDescent="0.25">
      <c r="A150" s="23">
        <v>121</v>
      </c>
      <c r="B150" s="36" t="s">
        <v>209</v>
      </c>
      <c r="C150" s="37" t="s">
        <v>210</v>
      </c>
      <c r="D150" s="54"/>
      <c r="E150" s="54"/>
      <c r="F150" s="43">
        <f t="shared" si="6"/>
        <v>0</v>
      </c>
    </row>
    <row r="151" spans="1:6" ht="15.75" x14ac:dyDescent="0.25">
      <c r="A151" s="23">
        <v>122</v>
      </c>
      <c r="B151" s="36" t="s">
        <v>211</v>
      </c>
      <c r="C151" s="37" t="s">
        <v>212</v>
      </c>
      <c r="D151" s="54"/>
      <c r="E151" s="54"/>
      <c r="F151" s="43">
        <f t="shared" si="6"/>
        <v>0</v>
      </c>
    </row>
    <row r="152" spans="1:6" ht="31.5" x14ac:dyDescent="0.25">
      <c r="A152" s="23">
        <v>123</v>
      </c>
      <c r="B152" s="36" t="s">
        <v>213</v>
      </c>
      <c r="C152" s="37" t="s">
        <v>214</v>
      </c>
      <c r="D152" s="54"/>
      <c r="E152" s="54"/>
      <c r="F152" s="43">
        <f t="shared" si="6"/>
        <v>0</v>
      </c>
    </row>
    <row r="153" spans="1:6" ht="15.75" x14ac:dyDescent="0.25">
      <c r="A153" s="23">
        <v>124</v>
      </c>
      <c r="B153" s="36" t="s">
        <v>215</v>
      </c>
      <c r="C153" s="37" t="s">
        <v>216</v>
      </c>
      <c r="D153" s="54"/>
      <c r="E153" s="54"/>
      <c r="F153" s="43">
        <f t="shared" si="6"/>
        <v>0</v>
      </c>
    </row>
    <row r="154" spans="1:6" ht="15.75" x14ac:dyDescent="0.25">
      <c r="A154" s="23">
        <v>125</v>
      </c>
      <c r="B154" s="36" t="s">
        <v>217</v>
      </c>
      <c r="C154" s="37" t="s">
        <v>218</v>
      </c>
      <c r="D154" s="54"/>
      <c r="E154" s="54"/>
      <c r="F154" s="43">
        <f t="shared" si="6"/>
        <v>0</v>
      </c>
    </row>
    <row r="155" spans="1:6" ht="47.25" x14ac:dyDescent="0.25">
      <c r="A155" s="23">
        <v>126</v>
      </c>
      <c r="B155" s="36" t="s">
        <v>219</v>
      </c>
      <c r="C155" s="37" t="s">
        <v>220</v>
      </c>
      <c r="D155" s="54"/>
      <c r="E155" s="54"/>
      <c r="F155" s="43">
        <f t="shared" si="6"/>
        <v>0</v>
      </c>
    </row>
    <row r="156" spans="1:6" ht="15.75" x14ac:dyDescent="0.25">
      <c r="A156" s="23">
        <v>127</v>
      </c>
      <c r="B156" s="36" t="s">
        <v>221</v>
      </c>
      <c r="C156" s="37" t="s">
        <v>222</v>
      </c>
      <c r="D156" s="54"/>
      <c r="E156" s="54"/>
      <c r="F156" s="43">
        <f t="shared" si="6"/>
        <v>0</v>
      </c>
    </row>
    <row r="157" spans="1:6" ht="15.75" x14ac:dyDescent="0.25">
      <c r="A157" s="23">
        <v>128</v>
      </c>
      <c r="B157" s="36" t="s">
        <v>249</v>
      </c>
      <c r="C157" s="37" t="s">
        <v>250</v>
      </c>
      <c r="D157" s="60"/>
      <c r="E157" s="60"/>
      <c r="F157" s="43">
        <f t="shared" si="6"/>
        <v>0</v>
      </c>
    </row>
    <row r="158" spans="1:6" ht="15.75" x14ac:dyDescent="0.25">
      <c r="A158" s="23">
        <v>129</v>
      </c>
      <c r="B158" s="34" t="s">
        <v>8</v>
      </c>
      <c r="C158" s="38" t="s">
        <v>223</v>
      </c>
      <c r="D158" s="58">
        <f>D159+D160+D161+D162+D163</f>
        <v>8.85</v>
      </c>
      <c r="E158" s="58">
        <f>E159+E160+E161+E162+E163</f>
        <v>8.85</v>
      </c>
      <c r="F158" s="43">
        <f t="shared" si="6"/>
        <v>100</v>
      </c>
    </row>
    <row r="159" spans="1:6" ht="15.75" x14ac:dyDescent="0.25">
      <c r="A159" s="23">
        <v>130</v>
      </c>
      <c r="B159" s="36" t="s">
        <v>224</v>
      </c>
      <c r="C159" s="37" t="s">
        <v>225</v>
      </c>
      <c r="D159" s="54"/>
      <c r="E159" s="54"/>
      <c r="F159" s="43">
        <f t="shared" si="6"/>
        <v>0</v>
      </c>
    </row>
    <row r="160" spans="1:6" ht="15.75" x14ac:dyDescent="0.25">
      <c r="A160" s="23">
        <v>131</v>
      </c>
      <c r="B160" s="36" t="s">
        <v>226</v>
      </c>
      <c r="C160" s="37" t="s">
        <v>227</v>
      </c>
      <c r="D160" s="54"/>
      <c r="E160" s="54"/>
      <c r="F160" s="43">
        <f>IF(D160&gt;0,E160/D160*100,)</f>
        <v>0</v>
      </c>
    </row>
    <row r="161" spans="1:6" ht="15.75" x14ac:dyDescent="0.25">
      <c r="A161" s="23">
        <v>132</v>
      </c>
      <c r="B161" s="36" t="s">
        <v>228</v>
      </c>
      <c r="C161" s="37" t="s">
        <v>229</v>
      </c>
      <c r="D161" s="54">
        <v>8.85</v>
      </c>
      <c r="E161" s="54">
        <v>8.85</v>
      </c>
      <c r="F161" s="43">
        <f>IF(D161&gt;0,E161/D161*100,)</f>
        <v>100</v>
      </c>
    </row>
    <row r="162" spans="1:6" ht="15.75" x14ac:dyDescent="0.25">
      <c r="A162" s="23">
        <v>133</v>
      </c>
      <c r="B162" s="36" t="s">
        <v>230</v>
      </c>
      <c r="C162" s="37" t="s">
        <v>231</v>
      </c>
      <c r="D162" s="54"/>
      <c r="E162" s="54"/>
      <c r="F162" s="43">
        <f>IF(D162&gt;0,E162/D162*100,)</f>
        <v>0</v>
      </c>
    </row>
    <row r="163" spans="1:6" ht="31.5" x14ac:dyDescent="0.25">
      <c r="A163" s="23">
        <v>134</v>
      </c>
      <c r="B163" s="36" t="s">
        <v>232</v>
      </c>
      <c r="C163" s="37" t="s">
        <v>233</v>
      </c>
      <c r="D163" s="60"/>
      <c r="E163" s="60"/>
      <c r="F163" s="43">
        <f>IF(D163&gt;0,E163/D163*100,)</f>
        <v>0</v>
      </c>
    </row>
    <row r="164" spans="1:6" ht="15.75" x14ac:dyDescent="0.25">
      <c r="A164" s="23">
        <v>135</v>
      </c>
      <c r="B164" s="34" t="s">
        <v>234</v>
      </c>
      <c r="C164" s="38" t="s">
        <v>273</v>
      </c>
      <c r="D164" s="64">
        <f>D165+D166+D169+D167+D168</f>
        <v>0</v>
      </c>
      <c r="E164" s="64">
        <f>E165+E166+E169+E167+E168</f>
        <v>0</v>
      </c>
      <c r="F164" s="43">
        <f t="shared" ref="F164:F174" si="7">IF(D164&gt;0,E164/D164*100,)</f>
        <v>0</v>
      </c>
    </row>
    <row r="165" spans="1:6" ht="15.75" x14ac:dyDescent="0.25">
      <c r="A165" s="23">
        <v>136</v>
      </c>
      <c r="B165" s="36" t="s">
        <v>235</v>
      </c>
      <c r="C165" s="37" t="s">
        <v>274</v>
      </c>
      <c r="D165" s="60"/>
      <c r="E165" s="60"/>
      <c r="F165" s="43">
        <f t="shared" si="7"/>
        <v>0</v>
      </c>
    </row>
    <row r="166" spans="1:6" ht="15.75" x14ac:dyDescent="0.25">
      <c r="A166" s="23">
        <v>137</v>
      </c>
      <c r="B166" s="36" t="s">
        <v>237</v>
      </c>
      <c r="C166" s="37" t="s">
        <v>251</v>
      </c>
      <c r="D166" s="60"/>
      <c r="E166" s="60"/>
      <c r="F166" s="43">
        <f t="shared" si="7"/>
        <v>0</v>
      </c>
    </row>
    <row r="167" spans="1:6" ht="15.75" x14ac:dyDescent="0.25">
      <c r="A167" s="23">
        <v>138</v>
      </c>
      <c r="B167" s="36" t="s">
        <v>271</v>
      </c>
      <c r="C167" s="37" t="s">
        <v>272</v>
      </c>
      <c r="D167" s="60"/>
      <c r="E167" s="60"/>
      <c r="F167" s="43">
        <f t="shared" si="7"/>
        <v>0</v>
      </c>
    </row>
    <row r="168" spans="1:6" ht="31.5" x14ac:dyDescent="0.25">
      <c r="A168" s="23">
        <v>139</v>
      </c>
      <c r="B168" s="36" t="s">
        <v>281</v>
      </c>
      <c r="C168" s="37" t="s">
        <v>282</v>
      </c>
      <c r="D168" s="60"/>
      <c r="E168" s="60"/>
      <c r="F168" s="43">
        <f t="shared" si="7"/>
        <v>0</v>
      </c>
    </row>
    <row r="169" spans="1:6" ht="31.5" x14ac:dyDescent="0.25">
      <c r="A169" s="23">
        <v>140</v>
      </c>
      <c r="B169" s="36" t="s">
        <v>252</v>
      </c>
      <c r="C169" s="37" t="s">
        <v>253</v>
      </c>
      <c r="D169" s="60"/>
      <c r="E169" s="60"/>
      <c r="F169" s="43">
        <f t="shared" si="7"/>
        <v>0</v>
      </c>
    </row>
    <row r="170" spans="1:6" ht="15.75" x14ac:dyDescent="0.25">
      <c r="A170" s="23">
        <v>141</v>
      </c>
      <c r="B170" s="34" t="s">
        <v>254</v>
      </c>
      <c r="C170" s="38" t="s">
        <v>255</v>
      </c>
      <c r="D170" s="64">
        <f>D171+D172+D173</f>
        <v>0</v>
      </c>
      <c r="E170" s="64">
        <f>E171+E172+E173</f>
        <v>0</v>
      </c>
      <c r="F170" s="43">
        <f t="shared" si="7"/>
        <v>0</v>
      </c>
    </row>
    <row r="171" spans="1:6" ht="15.75" x14ac:dyDescent="0.25">
      <c r="A171" s="23">
        <v>142</v>
      </c>
      <c r="B171" s="36" t="s">
        <v>256</v>
      </c>
      <c r="C171" s="37" t="s">
        <v>257</v>
      </c>
      <c r="D171" s="60"/>
      <c r="E171" s="60"/>
      <c r="F171" s="43">
        <f t="shared" si="7"/>
        <v>0</v>
      </c>
    </row>
    <row r="172" spans="1:6" ht="15.75" x14ac:dyDescent="0.25">
      <c r="A172" s="23">
        <v>143</v>
      </c>
      <c r="B172" s="36" t="s">
        <v>258</v>
      </c>
      <c r="C172" s="37" t="s">
        <v>259</v>
      </c>
      <c r="D172" s="60"/>
      <c r="E172" s="60"/>
      <c r="F172" s="43">
        <f t="shared" si="7"/>
        <v>0</v>
      </c>
    </row>
    <row r="173" spans="1:6" ht="31.5" x14ac:dyDescent="0.25">
      <c r="A173" s="23">
        <v>144</v>
      </c>
      <c r="B173" s="36" t="s">
        <v>260</v>
      </c>
      <c r="C173" s="37" t="s">
        <v>261</v>
      </c>
      <c r="D173" s="60"/>
      <c r="E173" s="60"/>
      <c r="F173" s="43">
        <f t="shared" si="7"/>
        <v>0</v>
      </c>
    </row>
    <row r="174" spans="1:6" ht="31.5" x14ac:dyDescent="0.25">
      <c r="A174" s="23">
        <v>145</v>
      </c>
      <c r="B174" s="34" t="s">
        <v>262</v>
      </c>
      <c r="C174" s="38" t="s">
        <v>263</v>
      </c>
      <c r="D174" s="59"/>
      <c r="E174" s="59"/>
      <c r="F174" s="43">
        <f t="shared" si="7"/>
        <v>0</v>
      </c>
    </row>
    <row r="175" spans="1:6" ht="47.25" x14ac:dyDescent="0.25">
      <c r="A175" s="23">
        <v>146</v>
      </c>
      <c r="B175" s="34" t="s">
        <v>264</v>
      </c>
      <c r="C175" s="38" t="s">
        <v>283</v>
      </c>
      <c r="D175" s="58">
        <f>D176+D177+D178</f>
        <v>0</v>
      </c>
      <c r="E175" s="58">
        <f>E176+E177+E178</f>
        <v>0</v>
      </c>
      <c r="F175" s="43">
        <f t="shared" ref="F175:F180" si="8">IF(D175&gt;0,E175/D175*100,)</f>
        <v>0</v>
      </c>
    </row>
    <row r="176" spans="1:6" ht="31.5" x14ac:dyDescent="0.25">
      <c r="A176" s="23">
        <v>147</v>
      </c>
      <c r="B176" s="36" t="s">
        <v>265</v>
      </c>
      <c r="C176" s="37" t="s">
        <v>236</v>
      </c>
      <c r="D176" s="54"/>
      <c r="E176" s="54"/>
      <c r="F176" s="43">
        <f t="shared" si="8"/>
        <v>0</v>
      </c>
    </row>
    <row r="177" spans="1:6" ht="15.75" x14ac:dyDescent="0.25">
      <c r="A177" s="23">
        <v>148</v>
      </c>
      <c r="B177" s="36" t="s">
        <v>267</v>
      </c>
      <c r="C177" s="37" t="s">
        <v>266</v>
      </c>
      <c r="D177" s="54"/>
      <c r="E177" s="54"/>
      <c r="F177" s="43">
        <f t="shared" si="8"/>
        <v>0</v>
      </c>
    </row>
    <row r="178" spans="1:6" ht="66" customHeight="1" x14ac:dyDescent="0.25">
      <c r="A178" s="23">
        <v>149</v>
      </c>
      <c r="B178" s="36" t="s">
        <v>268</v>
      </c>
      <c r="C178" s="45" t="s">
        <v>284</v>
      </c>
      <c r="D178" s="54"/>
      <c r="E178" s="54"/>
      <c r="F178" s="43">
        <f t="shared" si="8"/>
        <v>0</v>
      </c>
    </row>
    <row r="179" spans="1:6" ht="31.5" x14ac:dyDescent="0.25">
      <c r="A179" s="23">
        <v>150</v>
      </c>
      <c r="B179" s="34" t="s">
        <v>238</v>
      </c>
      <c r="C179" s="38" t="s">
        <v>239</v>
      </c>
      <c r="D179" s="58">
        <f>D97-D180</f>
        <v>-650.04700000000048</v>
      </c>
      <c r="E179" s="58">
        <f>E97-E180</f>
        <v>-55.242000000000189</v>
      </c>
      <c r="F179" s="43">
        <f t="shared" si="8"/>
        <v>0</v>
      </c>
    </row>
    <row r="180" spans="1:6" ht="15.75" x14ac:dyDescent="0.25">
      <c r="A180" s="23">
        <v>151</v>
      </c>
      <c r="B180" s="34" t="s">
        <v>240</v>
      </c>
      <c r="C180" s="38" t="s">
        <v>241</v>
      </c>
      <c r="D180" s="58">
        <f>D99+D110+D113+D119+D130+D135+D136+D145+D149+D158+D175+D174+D170+D164</f>
        <v>10434.556</v>
      </c>
      <c r="E180" s="58">
        <f>E99+E110+E113+E119+E130+E135+E136+E145+E149+E158+E175+E174+E170+E164</f>
        <v>10059.210000000001</v>
      </c>
      <c r="F180" s="43">
        <f t="shared" si="8"/>
        <v>96.402856048690538</v>
      </c>
    </row>
    <row r="184" spans="1:6" x14ac:dyDescent="0.2">
      <c r="A184" s="65"/>
      <c r="B184" s="66"/>
      <c r="C184" s="67"/>
    </row>
    <row r="185" spans="1:6" x14ac:dyDescent="0.2">
      <c r="A185" s="73" t="s">
        <v>290</v>
      </c>
      <c r="B185" s="73"/>
      <c r="C185" s="73"/>
    </row>
    <row r="186" spans="1:6" x14ac:dyDescent="0.2">
      <c r="A186" s="68" t="s">
        <v>309</v>
      </c>
      <c r="B186" s="68"/>
      <c r="C186" s="68" t="s">
        <v>310</v>
      </c>
    </row>
  </sheetData>
  <mergeCells count="22">
    <mergeCell ref="E1:F1"/>
    <mergeCell ref="E2:F2"/>
    <mergeCell ref="E3:F3"/>
    <mergeCell ref="E4:F4"/>
    <mergeCell ref="B78:C78"/>
    <mergeCell ref="B47:C47"/>
    <mergeCell ref="B53:C53"/>
    <mergeCell ref="B58:C58"/>
    <mergeCell ref="B67:C67"/>
    <mergeCell ref="B63:C63"/>
    <mergeCell ref="B71:C71"/>
    <mergeCell ref="B75:C75"/>
    <mergeCell ref="A185:C185"/>
    <mergeCell ref="A98:F98"/>
    <mergeCell ref="B60:C60"/>
    <mergeCell ref="C5:F5"/>
    <mergeCell ref="C6:F6"/>
    <mergeCell ref="C8:F8"/>
    <mergeCell ref="A10:F10"/>
    <mergeCell ref="B14:C14"/>
    <mergeCell ref="B83:C83"/>
    <mergeCell ref="B34:C34"/>
  </mergeCells>
  <phoneticPr fontId="19" type="noConversion"/>
  <pageMargins left="0.39370078740157483" right="0.2" top="0.23622047244094491" bottom="0.27559055118110237" header="0.51181102362204722" footer="0.51181102362204722"/>
  <pageSetup paperSize="9" scale="66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Надежда</cp:lastModifiedBy>
  <cp:lastPrinted>2016-03-14T06:09:03Z</cp:lastPrinted>
  <dcterms:created xsi:type="dcterms:W3CDTF">2009-03-17T06:05:17Z</dcterms:created>
  <dcterms:modified xsi:type="dcterms:W3CDTF">2016-04-01T05:14:48Z</dcterms:modified>
</cp:coreProperties>
</file>